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\17_081_Brezova_dostavba_komunikace\001_projekt\ROZPOCET\"/>
    </mc:Choice>
  </mc:AlternateContent>
  <xr:revisionPtr revIDLastSave="0" documentId="13_ncr:1_{60C96C21-62FB-468E-989C-5DD8AD999A1E}" xr6:coauthVersionLast="33" xr6:coauthVersionMax="33" xr10:uidLastSave="{00000000-0000-0000-0000-000000000000}"/>
  <bookViews>
    <workbookView xWindow="0" yWindow="0" windowWidth="38400" windowHeight="17025" tabRatio="787" activeTab="2" xr2:uid="{00000000-000D-0000-FFFF-FFFF00000000}"/>
  </bookViews>
  <sheets>
    <sheet name="Souhrn" sheetId="21" r:id="rId1"/>
    <sheet name="VON" sheetId="20" r:id="rId2"/>
    <sheet name="SO_101" sheetId="2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CENA__" localSheetId="0">#REF!</definedName>
    <definedName name="__CENA__">#REF!</definedName>
    <definedName name="__MAIN__" localSheetId="0">#REF!</definedName>
    <definedName name="__MAIN__">#REF!</definedName>
    <definedName name="__MAIN2__" localSheetId="2">#REF!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SAZBA__" localSheetId="2">#REF!</definedName>
    <definedName name="__SAZBA__" localSheetId="0">#REF!</definedName>
    <definedName name="__SAZBA__">#REF!</definedName>
    <definedName name="__T0__" localSheetId="0">#REF!</definedName>
    <definedName name="__T0__">#REF!</definedName>
    <definedName name="__T1__" localSheetId="0">#REF!</definedName>
    <definedName name="__T1__">#REF!</definedName>
    <definedName name="__T2__" localSheetId="0">#REF!</definedName>
    <definedName name="__T2__">#REF!</definedName>
    <definedName name="__T3__" localSheetId="2">'[1]IO 100 - Areálové komunikace'!#REF!</definedName>
    <definedName name="__T3__" localSheetId="0">#REF!</definedName>
    <definedName name="__T3__">'[1]IO 100 - Areálové komunikace'!#REF!</definedName>
    <definedName name="__T4__" localSheetId="2">'[1]SO 01 - Objekt HZ'!#REF!</definedName>
    <definedName name="__T4__">'[1]SO 01 - Objekt HZ'!#REF!</definedName>
    <definedName name="__TE0__" localSheetId="0">#REF!</definedName>
    <definedName name="__TE0__">#REF!</definedName>
    <definedName name="__TE1__" localSheetId="2">[1]Titul!#REF!</definedName>
    <definedName name="__TE1__" localSheetId="0">#REF!</definedName>
    <definedName name="__TE1__">[1]Titul!#REF!</definedName>
    <definedName name="__TE2__" localSheetId="2">[1]Titul!#REF!</definedName>
    <definedName name="__TE2__" localSheetId="0">#REF!</definedName>
    <definedName name="__TE2__">[1]Titul!#REF!</definedName>
    <definedName name="__TE3__" localSheetId="2">#REF!</definedName>
    <definedName name="__TE3__">#REF!</definedName>
    <definedName name="__TR0__" localSheetId="2">#REF!</definedName>
    <definedName name="__TR0__" localSheetId="0">#REF!</definedName>
    <definedName name="__TR0__">#REF!</definedName>
    <definedName name="__TR1__" localSheetId="2">#REF!</definedName>
    <definedName name="__TR1__" localSheetId="0">#REF!</definedName>
    <definedName name="__TR1__">#REF!</definedName>
    <definedName name="__TR2__" localSheetId="2">#REF!</definedName>
    <definedName name="__TR2__" localSheetId="0">#REF!</definedName>
    <definedName name="__TR2__">#REF!</definedName>
    <definedName name="_1info" localSheetId="0">#REF!</definedName>
    <definedName name="_2info">#REF!</definedName>
    <definedName name="_3_info_1" localSheetId="0">#REF!</definedName>
    <definedName name="_4_info_1">#REF!</definedName>
    <definedName name="_BPK1" localSheetId="2">#REF!</definedName>
    <definedName name="_BPK1">#REF!</definedName>
    <definedName name="_BPK2" localSheetId="2">#REF!</definedName>
    <definedName name="_BPK2">#REF!</definedName>
    <definedName name="_BPK3" localSheetId="2">#REF!</definedName>
    <definedName name="_BPK3">#REF!</definedName>
    <definedName name="_info" localSheetId="0">#REF!</definedName>
    <definedName name="_info">#REF!</definedName>
    <definedName name="_T1" localSheetId="0">#REF!</definedName>
    <definedName name="_T1">#REF!</definedName>
    <definedName name="a" localSheetId="2">'[2]SO 11.1A Výkaz výměr'!#REF!</definedName>
    <definedName name="a">'[2]SO 11.1A Výkaz výměr'!#REF!</definedName>
    <definedName name="AL_obvodový_plášť" localSheetId="2">'[2]SO 11.1A Výkaz výměr'!#REF!</definedName>
    <definedName name="AL_obvodový_plášť">'[2]SO 11.1A Výkaz výměr'!#REF!</definedName>
    <definedName name="ats" localSheetId="2">#REF!</definedName>
    <definedName name="ats" localSheetId="0">#REF!</definedName>
    <definedName name="ats">#REF!</definedName>
    <definedName name="b_10" localSheetId="2">#REF!</definedName>
    <definedName name="b_10" localSheetId="0">#REF!</definedName>
    <definedName name="b_10">#REF!</definedName>
    <definedName name="b_25" localSheetId="2">#REF!</definedName>
    <definedName name="b_25" localSheetId="0">#REF!</definedName>
    <definedName name="b_25">#REF!</definedName>
    <definedName name="b_30" localSheetId="2">#REF!</definedName>
    <definedName name="b_30" localSheetId="0">#REF!</definedName>
    <definedName name="b_30">#REF!</definedName>
    <definedName name="b_35" localSheetId="2">#REF!</definedName>
    <definedName name="b_35" localSheetId="0">#REF!</definedName>
    <definedName name="b_35">#REF!</definedName>
    <definedName name="b_40" localSheetId="2">#REF!</definedName>
    <definedName name="b_40" localSheetId="0">#REF!</definedName>
    <definedName name="b_40">#REF!</definedName>
    <definedName name="b_50" localSheetId="2">#REF!</definedName>
    <definedName name="b_50" localSheetId="0">#REF!</definedName>
    <definedName name="b_50">#REF!</definedName>
    <definedName name="b_60" localSheetId="2">#REF!</definedName>
    <definedName name="b_60" localSheetId="0">#REF!</definedName>
    <definedName name="b_60">#REF!</definedName>
    <definedName name="be_be" localSheetId="2">#REF!</definedName>
    <definedName name="be_be" localSheetId="0">#REF!</definedName>
    <definedName name="be_be">#REF!</definedName>
    <definedName name="be_pf" localSheetId="2">#REF!</definedName>
    <definedName name="be_pf" localSheetId="0">#REF!</definedName>
    <definedName name="be_pf">#REF!</definedName>
    <definedName name="be_sc" localSheetId="2">#REF!</definedName>
    <definedName name="be_sc" localSheetId="0">#REF!</definedName>
    <definedName name="be_sc">#REF!</definedName>
    <definedName name="be_sch" localSheetId="2">#REF!</definedName>
    <definedName name="be_sch" localSheetId="0">#REF!</definedName>
    <definedName name="be_sch">#REF!</definedName>
    <definedName name="be_so" localSheetId="2">#REF!</definedName>
    <definedName name="be_so" localSheetId="0">#REF!</definedName>
    <definedName name="be_so">#REF!</definedName>
    <definedName name="be_sp" localSheetId="2">#REF!</definedName>
    <definedName name="be_sp" localSheetId="0">#REF!</definedName>
    <definedName name="be_sp">#REF!</definedName>
    <definedName name="be_st" localSheetId="2">#REF!</definedName>
    <definedName name="be_st" localSheetId="0">#REF!</definedName>
    <definedName name="be_st">#REF!</definedName>
    <definedName name="CC" localSheetId="0">#REF!</definedName>
    <definedName name="CC">#REF!</definedName>
    <definedName name="CC_12" localSheetId="0">#REF!</definedName>
    <definedName name="CC_12">#REF!</definedName>
    <definedName name="CC_34" localSheetId="0">#REF!</definedName>
    <definedName name="CC_34">#REF!</definedName>
    <definedName name="CC_50" localSheetId="0">#REF!</definedName>
    <definedName name="CC_50">#REF!</definedName>
    <definedName name="Cena" localSheetId="0">#REF!</definedName>
    <definedName name="Cena">#REF!</definedName>
    <definedName name="Cena_2" localSheetId="0">#REF!</definedName>
    <definedName name="Cena_2">#REF!</definedName>
    <definedName name="Cena_dokumentace" localSheetId="0">#REF!</definedName>
    <definedName name="Cena_dokumentace">#REF!</definedName>
    <definedName name="Cena1" localSheetId="0">#REF!</definedName>
    <definedName name="Cena1">#REF!</definedName>
    <definedName name="Cena1_2" localSheetId="0">#REF!</definedName>
    <definedName name="Cena1_2">#REF!</definedName>
    <definedName name="Cena2" localSheetId="0">#REF!</definedName>
    <definedName name="Cena2">#REF!</definedName>
    <definedName name="Cena2_2" localSheetId="0">#REF!</definedName>
    <definedName name="Cena2_2">#REF!</definedName>
    <definedName name="Cena3" localSheetId="0">#REF!</definedName>
    <definedName name="Cena3">#REF!</definedName>
    <definedName name="Cena3_2" localSheetId="0">#REF!</definedName>
    <definedName name="Cena3_2">#REF!</definedName>
    <definedName name="Cena4" localSheetId="0">#REF!</definedName>
    <definedName name="Cena4">#REF!</definedName>
    <definedName name="Cena4_2" localSheetId="0">#REF!</definedName>
    <definedName name="Cena4_2">#REF!</definedName>
    <definedName name="Cena5" localSheetId="0">#REF!</definedName>
    <definedName name="Cena5">#REF!</definedName>
    <definedName name="Cena5_2" localSheetId="0">#REF!</definedName>
    <definedName name="Cena5_2">#REF!</definedName>
    <definedName name="Cena6" localSheetId="0">#REF!</definedName>
    <definedName name="Cena6">#REF!</definedName>
    <definedName name="Cena6_2" localSheetId="0">#REF!</definedName>
    <definedName name="Cena6_2">#REF!</definedName>
    <definedName name="Cena7" localSheetId="0">#REF!</definedName>
    <definedName name="Cena7">#REF!</definedName>
    <definedName name="Cena7_2" localSheetId="0">#REF!</definedName>
    <definedName name="Cena7_2">#REF!</definedName>
    <definedName name="Cena8" localSheetId="0">#REF!</definedName>
    <definedName name="Cena8">#REF!</definedName>
    <definedName name="Cena8_2" localSheetId="0">#REF!</definedName>
    <definedName name="Cena8_2">#REF!</definedName>
    <definedName name="cisloobjektu">#REF!</definedName>
    <definedName name="cislostavby">#REF!</definedName>
    <definedName name="d" localSheetId="2">'[3]SO 51.4 Výkaz výměr'!#REF!</definedName>
    <definedName name="D" localSheetId="0">#REF!</definedName>
    <definedName name="d">'[3]SO 51.4 Výkaz výměr'!#REF!</definedName>
    <definedName name="Datum" localSheetId="2">[4]MaR!#REF!</definedName>
    <definedName name="Datum">[4]MaR!#REF!</definedName>
    <definedName name="Datum_2" localSheetId="2">[4]MaR!#REF!</definedName>
    <definedName name="Datum_2">[4]MaR!#REF!</definedName>
    <definedName name="dem" localSheetId="2">#REF!</definedName>
    <definedName name="dem" localSheetId="0">#REF!</definedName>
    <definedName name="dem">#REF!</definedName>
    <definedName name="Dil">#REF!</definedName>
    <definedName name="Dispečink" localSheetId="2">[4]MaR!#REF!</definedName>
    <definedName name="Dispečink">[4]MaR!#REF!</definedName>
    <definedName name="Dispečink_2" localSheetId="2">[4]MaR!#REF!</definedName>
    <definedName name="Dispečink_2">[4]MaR!#REF!</definedName>
    <definedName name="DO" localSheetId="0">#REF!</definedName>
    <definedName name="DO">#REF!</definedName>
    <definedName name="DO_12" localSheetId="0">#REF!</definedName>
    <definedName name="DO_12">#REF!</definedName>
    <definedName name="DO_34" localSheetId="0">#REF!</definedName>
    <definedName name="DO_34">#REF!</definedName>
    <definedName name="DO_50" localSheetId="0">#REF!</definedName>
    <definedName name="DO_50">#REF!</definedName>
    <definedName name="DOD" localSheetId="0">#REF!</definedName>
    <definedName name="DOD">#REF!</definedName>
    <definedName name="DOD_12" localSheetId="0">#REF!</definedName>
    <definedName name="DOD_12">#REF!</definedName>
    <definedName name="DOD_34" localSheetId="0">#REF!</definedName>
    <definedName name="DOD_34">#REF!</definedName>
    <definedName name="DOD_50" localSheetId="0">#REF!</definedName>
    <definedName name="DOD_50">#REF!</definedName>
    <definedName name="Dodavka">#REF!</definedName>
    <definedName name="Dodavka0" localSheetId="2">#REF!</definedName>
    <definedName name="Dodavka0">#REF!</definedName>
    <definedName name="DPJ" localSheetId="0">#REF!</definedName>
    <definedName name="DPJ">#REF!</definedName>
    <definedName name="DPJ_12" localSheetId="0">#REF!</definedName>
    <definedName name="DPJ_12">#REF!</definedName>
    <definedName name="DPJ_34" localSheetId="0">#REF!</definedName>
    <definedName name="DPJ_34">#REF!</definedName>
    <definedName name="DPJ_50" localSheetId="0">#REF!</definedName>
    <definedName name="DPJ_50">#REF!</definedName>
    <definedName name="Est_copy_první" localSheetId="0">#REF!</definedName>
    <definedName name="Est_copy_první">#REF!</definedName>
    <definedName name="Est_poslední" localSheetId="0">#REF!</definedName>
    <definedName name="Est_poslední">#REF!</definedName>
    <definedName name="Est_první" localSheetId="0">#REF!</definedName>
    <definedName name="Est_první">#REF!</definedName>
    <definedName name="eur" localSheetId="2">#REF!</definedName>
    <definedName name="eur" localSheetId="0">#REF!</definedName>
    <definedName name="eur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2_1" localSheetId="0">#REF!</definedName>
    <definedName name="Excel_BuiltIn_Print_Area_2_1">#REF!</definedName>
    <definedName name="Excel_BuiltIn_Print_Area_3_1" localSheetId="2">#REF!</definedName>
    <definedName name="Excel_BuiltIn_Print_Area_3_1" localSheetId="0">#REF!</definedName>
    <definedName name="Excel_BuiltIn_Print_Area_3_1">#REF!</definedName>
    <definedName name="fakt" localSheetId="2">[5]App_6!#REF!</definedName>
    <definedName name="fakt">[5]App_6!#REF!</definedName>
    <definedName name="gbp" localSheetId="2">#REF!</definedName>
    <definedName name="gbp" localSheetId="0">#REF!</definedName>
    <definedName name="gbp">#REF!</definedName>
    <definedName name="Hlavička" localSheetId="2">[4]MaR!#REF!</definedName>
    <definedName name="Hlavička">[4]MaR!#REF!</definedName>
    <definedName name="Hlavička_2" localSheetId="2">[4]MaR!#REF!</definedName>
    <definedName name="Hlavička_2">[4]MaR!#REF!</definedName>
    <definedName name="HSV">#REF!</definedName>
    <definedName name="HSV0" localSheetId="2">#REF!</definedName>
    <definedName name="HSV0">#REF!</definedName>
    <definedName name="HZS">#REF!</definedName>
    <definedName name="HZS0" localSheetId="2">#REF!</definedName>
    <definedName name="HZS0">#REF!</definedName>
    <definedName name="chf" localSheetId="2">#REF!</definedName>
    <definedName name="chf" localSheetId="0">#REF!</definedName>
    <definedName name="chf">#REF!</definedName>
    <definedName name="Integr_poslední" localSheetId="0">#REF!</definedName>
    <definedName name="Integr_poslední">#REF!</definedName>
    <definedName name="Izolace_akustické" localSheetId="2">'[2]SO 11.1A Výkaz výměr'!#REF!</definedName>
    <definedName name="Izolace_akustické">'[2]SO 11.1A Výkaz výměr'!#REF!</definedName>
    <definedName name="Izolace_proti_vodě" localSheetId="2">'[2]SO 11.1A Výkaz výměr'!#REF!</definedName>
    <definedName name="Izolace_proti_vodě">'[2]SO 11.1A Výkaz výměr'!#REF!</definedName>
    <definedName name="JKSO">#REF!</definedName>
    <definedName name="k_6_ko" localSheetId="2">#REF!</definedName>
    <definedName name="k_6_ko" localSheetId="0">#REF!</definedName>
    <definedName name="k_6_ko">#REF!</definedName>
    <definedName name="k_6_sz" localSheetId="2">#REF!</definedName>
    <definedName name="k_6_sz" localSheetId="0">#REF!</definedName>
    <definedName name="k_6_sz">#REF!</definedName>
    <definedName name="k_8_ko" localSheetId="2">#REF!</definedName>
    <definedName name="k_8_ko" localSheetId="0">#REF!</definedName>
    <definedName name="k_8_ko">#REF!</definedName>
    <definedName name="k_8_sz" localSheetId="2">#REF!</definedName>
    <definedName name="k_8_sz" localSheetId="0">#REF!</definedName>
    <definedName name="k_8_sz">#REF!</definedName>
    <definedName name="Kod" localSheetId="0">#REF!</definedName>
    <definedName name="Kod">#REF!</definedName>
    <definedName name="Kod_2" localSheetId="0">#REF!</definedName>
    <definedName name="Kod_2">#REF!</definedName>
    <definedName name="Komunikace" localSheetId="2">'[2]SO 11.1A Výkaz výměr'!#REF!</definedName>
    <definedName name="Komunikace">'[2]SO 11.1A Výkaz výměr'!#REF!</definedName>
    <definedName name="Konstrukce_klempířské" localSheetId="2">'[2]SO 11.1A Výkaz výměr'!#REF!</definedName>
    <definedName name="Konstrukce_klempířské">'[2]SO 11.1A Výkaz výměr'!#REF!</definedName>
    <definedName name="Konstrukce_tesařské" localSheetId="2">'[3]SO 51.4 Výkaz výměr'!#REF!</definedName>
    <definedName name="Konstrukce_tesařské">'[3]SO 51.4 Výkaz výměr'!#REF!</definedName>
    <definedName name="Konstrukce_truhlářské" localSheetId="2">'[2]SO 11.1A Výkaz výměr'!#REF!</definedName>
    <definedName name="Konstrukce_truhlářské">'[2]SO 11.1A Výkaz výměr'!#REF!</definedName>
    <definedName name="Kovové_stavební_doplňkové_konstrukce" localSheetId="2">'[2]SO 11.1A Výkaz výměr'!#REF!</definedName>
    <definedName name="Kovové_stavební_doplňkové_konstrukce">'[2]SO 11.1A Výkaz výměr'!#REF!</definedName>
    <definedName name="kr_15" localSheetId="2">#REF!</definedName>
    <definedName name="kr_15" localSheetId="0">#REF!</definedName>
    <definedName name="kr_15">#REF!</definedName>
    <definedName name="kr_15_ła" localSheetId="2">#REF!</definedName>
    <definedName name="kr_15_ła" localSheetId="0">#REF!</definedName>
    <definedName name="kr_15_ła">#REF!</definedName>
    <definedName name="KSDK" localSheetId="2">'[3]SO 51.4 Výkaz výměr'!#REF!</definedName>
    <definedName name="KSDK">'[3]SO 51.4 Výkaz výměr'!#REF!</definedName>
    <definedName name="la" localSheetId="2">#REF!</definedName>
    <definedName name="la" localSheetId="0">#REF!</definedName>
    <definedName name="la">#REF!</definedName>
    <definedName name="Malby__tapety__nátěry__nástřiky" localSheetId="2">'[2]SO 11.1A Výkaz výměr'!#REF!</definedName>
    <definedName name="Malby__tapety__nátěry__nástřiky">'[2]SO 11.1A Výkaz výměr'!#REF!</definedName>
    <definedName name="MJ" localSheetId="0">#REF!</definedName>
    <definedName name="MJ">#REF!</definedName>
    <definedName name="MJ_12" localSheetId="0">#REF!</definedName>
    <definedName name="MJ_12">#REF!</definedName>
    <definedName name="MJ_34" localSheetId="0">#REF!</definedName>
    <definedName name="MJ_34">#REF!</definedName>
    <definedName name="MJ_50" localSheetId="0">#REF!</definedName>
    <definedName name="MJ_50">#REF!</definedName>
    <definedName name="MO" localSheetId="0">#REF!</definedName>
    <definedName name="MO">#REF!</definedName>
    <definedName name="MO_12" localSheetId="0">#REF!</definedName>
    <definedName name="MO_12">#REF!</definedName>
    <definedName name="MO_34" localSheetId="0">#REF!</definedName>
    <definedName name="MO_34">#REF!</definedName>
    <definedName name="MO_50" localSheetId="0">#REF!</definedName>
    <definedName name="MO_50">#REF!</definedName>
    <definedName name="MONT" localSheetId="0">#REF!</definedName>
    <definedName name="MONT">#REF!</definedName>
    <definedName name="MONT_12" localSheetId="0">#REF!</definedName>
    <definedName name="MONT_12">#REF!</definedName>
    <definedName name="MONT_34" localSheetId="0">#REF!</definedName>
    <definedName name="MONT_34">#REF!</definedName>
    <definedName name="MONT_50" localSheetId="0">#REF!</definedName>
    <definedName name="MONT_50">#REF!</definedName>
    <definedName name="Montaz0" localSheetId="2">#REF!</definedName>
    <definedName name="Montaz0">#REF!</definedName>
    <definedName name="NazevDilu">#REF!</definedName>
    <definedName name="nazevobjektu">#REF!</definedName>
    <definedName name="nazevstavby">#REF!</definedName>
    <definedName name="_xlnm.Print_Titles" localSheetId="2">SO_101!$1:$8</definedName>
    <definedName name="_xlnm.Print_Titles" localSheetId="1">VON!$7:$9</definedName>
    <definedName name="ob_8_30" localSheetId="2">#REF!</definedName>
    <definedName name="ob_8_30" localSheetId="0">#REF!</definedName>
    <definedName name="ob_8_30">#REF!</definedName>
    <definedName name="Objednatel">#REF!</definedName>
    <definedName name="Obklady_keramické" localSheetId="2">'[2]SO 11.1A Výkaz výměr'!#REF!</definedName>
    <definedName name="Obklady_keramické">'[2]SO 11.1A Výkaz výměr'!#REF!</definedName>
    <definedName name="_xlnm.Print_Area" localSheetId="2">SO_101!$A$1:$L$55</definedName>
    <definedName name="_xlnm.Print_Area" localSheetId="0">Souhrn!$B$1:$I$32</definedName>
    <definedName name="_xlnm.Print_Area" localSheetId="1">VON!$A$1:$H$21</definedName>
    <definedName name="OP" localSheetId="0">#REF!</definedName>
    <definedName name="OP">#REF!</definedName>
    <definedName name="OP_12" localSheetId="0">#REF!</definedName>
    <definedName name="OP_12">#REF!</definedName>
    <definedName name="OP_34" localSheetId="0">#REF!</definedName>
    <definedName name="OP_34">#REF!</definedName>
    <definedName name="OP_50" localSheetId="0">#REF!</definedName>
    <definedName name="OP_50">#REF!</definedName>
    <definedName name="Ostatní_výrobky" localSheetId="2">'[3]SO 51.4 Výkaz výměr'!#REF!</definedName>
    <definedName name="Ostatní_výrobky">'[3]SO 51.4 Výkaz výměr'!#REF!</definedName>
    <definedName name="Parametry" localSheetId="0">#REF!</definedName>
    <definedName name="Parametry">#REF!</definedName>
    <definedName name="pia" localSheetId="2">#REF!</definedName>
    <definedName name="pia" localSheetId="0">#REF!</definedName>
    <definedName name="pia">#REF!</definedName>
    <definedName name="PJ" localSheetId="0">#REF!</definedName>
    <definedName name="PJ">#REF!</definedName>
    <definedName name="PJ_12" localSheetId="0">#REF!</definedName>
    <definedName name="PJ_12">#REF!</definedName>
    <definedName name="PJ_34" localSheetId="0">#REF!</definedName>
    <definedName name="PJ_34">#REF!</definedName>
    <definedName name="PJ_50" localSheetId="0">#REF!</definedName>
    <definedName name="PJ_50">#REF!</definedName>
    <definedName name="pln" localSheetId="2">#REF!</definedName>
    <definedName name="pln" localSheetId="0">#REF!</definedName>
    <definedName name="pln">#REF!</definedName>
    <definedName name="PN" localSheetId="0">#REF!</definedName>
    <definedName name="PN">#REF!</definedName>
    <definedName name="PN_12" localSheetId="0">#REF!</definedName>
    <definedName name="PN_12">#REF!</definedName>
    <definedName name="PN_34" localSheetId="0">#REF!</definedName>
    <definedName name="PN_34">#REF!</definedName>
    <definedName name="PN_50" localSheetId="0">#REF!</definedName>
    <definedName name="PN_50">#REF!</definedName>
    <definedName name="PO" localSheetId="0">#REF!</definedName>
    <definedName name="PO">#REF!</definedName>
    <definedName name="PO_12" localSheetId="0">#REF!</definedName>
    <definedName name="PO_12">#REF!</definedName>
    <definedName name="PO_34" localSheetId="0">#REF!</definedName>
    <definedName name="PO_34">#REF!</definedName>
    <definedName name="PO_50" localSheetId="0">#REF!</definedName>
    <definedName name="PO_50">#REF!</definedName>
    <definedName name="PocetMJ">#REF!</definedName>
    <definedName name="Podhl" localSheetId="2">'[3]SO 51.4 Výkaz výměr'!#REF!</definedName>
    <definedName name="Podhl">'[3]SO 51.4 Výkaz výměr'!#REF!</definedName>
    <definedName name="Podhledy" localSheetId="2">'[2]SO 11.1A Výkaz výměr'!#REF!</definedName>
    <definedName name="Podhledy">'[2]SO 11.1A Výkaz výměr'!#REF!</definedName>
    <definedName name="podw" localSheetId="2">'[6]Rob. elektr.'!#REF!</definedName>
    <definedName name="podw">'[6]Rob. elektr.'!#REF!</definedName>
    <definedName name="poslední" localSheetId="0">#REF!</definedName>
    <definedName name="poslední">#REF!</definedName>
    <definedName name="Poznamka">#REF!</definedName>
    <definedName name="Projektant">#REF!</definedName>
    <definedName name="Přehled" localSheetId="0">#REF!</definedName>
    <definedName name="Přehled">#REF!</definedName>
    <definedName name="Přehled_2" localSheetId="0">#REF!</definedName>
    <definedName name="Přehled_2">#REF!</definedName>
    <definedName name="PSV">#REF!</definedName>
    <definedName name="PSV0" localSheetId="2">#REF!</definedName>
    <definedName name="PSV0">#REF!</definedName>
    <definedName name="q" localSheetId="2">[4]MaR!#REF!</definedName>
    <definedName name="Q" localSheetId="0">#REF!</definedName>
    <definedName name="q">[4]MaR!#REF!</definedName>
    <definedName name="QQ" localSheetId="2">#REF!</definedName>
    <definedName name="QQ">#REF!</definedName>
    <definedName name="QQQ" localSheetId="2">#REF!</definedName>
    <definedName name="QQQ">#REF!</definedName>
    <definedName name="r_zie_dop" localSheetId="2">#REF!</definedName>
    <definedName name="r_zie_dop" localSheetId="0">#REF!</definedName>
    <definedName name="r_zie_dop">#REF!</definedName>
    <definedName name="r_zie_m" localSheetId="2">#REF!</definedName>
    <definedName name="r_zie_m" localSheetId="0">#REF!</definedName>
    <definedName name="r_zie_m">#REF!</definedName>
    <definedName name="r_zie_r" localSheetId="2">#REF!</definedName>
    <definedName name="r_zie_r" localSheetId="0">#REF!</definedName>
    <definedName name="r_zie_r">#REF!</definedName>
    <definedName name="Rekapitulace" localSheetId="0">#REF!</definedName>
    <definedName name="Rekapitulace">#REF!</definedName>
    <definedName name="REKAPITULACE_2" localSheetId="2">'[2]SO 11.1A Výkaz výměr'!#REF!</definedName>
    <definedName name="REKAPITULACE_2">'[2]SO 11.1A Výkaz výměr'!#REF!</definedName>
    <definedName name="rg" localSheetId="2">#REF!</definedName>
    <definedName name="rg" localSheetId="0">#REF!</definedName>
    <definedName name="rg">#REF!</definedName>
    <definedName name="Rok_nabídky" localSheetId="0">#REF!</definedName>
    <definedName name="Rok_nabídky">#REF!</definedName>
    <definedName name="Rok_nabídky_2" localSheetId="0">#REF!</definedName>
    <definedName name="Rok_nabídky_2">#REF!</definedName>
    <definedName name="Rozpočet" localSheetId="0">#REF!</definedName>
    <definedName name="Rozpočet">#REF!</definedName>
    <definedName name="s" localSheetId="2">'[2]SO 11.1A Výkaz výměr'!#REF!</definedName>
    <definedName name="s">'[2]SO 11.1A Výkaz výměr'!#REF!</definedName>
    <definedName name="Sádrokartonové_konstrukce" localSheetId="2">'[2]SO 11.1A Výkaz výměr'!#REF!</definedName>
    <definedName name="Sádrokartonové_konstrukce">'[2]SO 11.1A Výkaz výměr'!#REF!</definedName>
    <definedName name="SazbaDPH1">#REF!</definedName>
    <definedName name="SazbaDPH2">#REF!</definedName>
    <definedName name="SC" localSheetId="0">#REF!</definedName>
    <definedName name="SC">#REF!</definedName>
    <definedName name="SC_12" localSheetId="0">#REF!</definedName>
    <definedName name="SC_12">#REF!</definedName>
    <definedName name="SC_34" localSheetId="0">#REF!</definedName>
    <definedName name="SC_34">#REF!</definedName>
    <definedName name="SC_50" localSheetId="0">#REF!</definedName>
    <definedName name="SC_50">#REF!</definedName>
    <definedName name="SloupecCC" localSheetId="2">#REF!</definedName>
    <definedName name="SloupecCC">#REF!</definedName>
    <definedName name="SloupecCisloPol" localSheetId="2">#REF!</definedName>
    <definedName name="SloupecCisloPol">#REF!</definedName>
    <definedName name="SloupecJC" localSheetId="2">#REF!</definedName>
    <definedName name="SloupecJC">#REF!</definedName>
    <definedName name="SloupecMJ" localSheetId="2">#REF!</definedName>
    <definedName name="SloupecMJ">#REF!</definedName>
    <definedName name="SloupecMnozstvi" localSheetId="2">#REF!</definedName>
    <definedName name="SloupecMnozstvi">#REF!</definedName>
    <definedName name="SloupecNazPol" localSheetId="2">#REF!</definedName>
    <definedName name="SloupecNazPol">#REF!</definedName>
    <definedName name="SloupecPC" localSheetId="2">#REF!</definedName>
    <definedName name="SloupecPC">#REF!</definedName>
    <definedName name="SO_01_01__Příprava_území" localSheetId="0">#REF!</definedName>
    <definedName name="SO_01_01__Příprava_území">#REF!</definedName>
    <definedName name="SO_01_02_Vjezdy_a_výjezdy_na_staveniště" localSheetId="0">#REF!</definedName>
    <definedName name="SO_01_02_Vjezdy_a_výjezdy_na_staveniště">#REF!</definedName>
    <definedName name="SO_01_03_Vodovodní_přípojka_na_staveniště" localSheetId="0">#REF!</definedName>
    <definedName name="SO_01_03_Vodovodní_přípojka_na_staveniště">#REF!</definedName>
    <definedName name="SO_01_04_Kanalizační_přípojka_na_staveniště" localSheetId="0">#REF!</definedName>
    <definedName name="SO_01_04_Kanalizační_přípojka_na_staveniště">#REF!</definedName>
    <definedName name="SO_01_06_El._přípojka_pro_zařízení_staveniště" localSheetId="0">#REF!</definedName>
    <definedName name="SO_01_06_El._přípojka_pro_zařízení_staveniště">#REF!</definedName>
    <definedName name="SO_01_07_Telefonní_přípojka_staveniště" localSheetId="0">#REF!</definedName>
    <definedName name="SO_01_07_Telefonní_přípojka_staveniště">#REF!</definedName>
    <definedName name="SO_01_08_Ochrana_pěšího_provozu" localSheetId="0">#REF!</definedName>
    <definedName name="SO_01_08_Ochrana_pěšího_provozu">#REF!</definedName>
    <definedName name="SO_01_12_Ochrana_inž.sítí" localSheetId="0">#REF!</definedName>
    <definedName name="SO_01_12_Ochrana_inž.sítí">#REF!</definedName>
    <definedName name="SO_01_20_Rekonstrukce_v_odstavných_kolejích" localSheetId="0">#REF!</definedName>
    <definedName name="SO_01_20_Rekonstrukce_v_odstavných_kolejích">#REF!</definedName>
    <definedName name="SO_01_21_Hloubené_tunely" localSheetId="0">#REF!</definedName>
    <definedName name="SO_01_21_Hloubené_tunely">#REF!</definedName>
    <definedName name="SO_04_22_Hloubené_tunely_v_ul._Trojská" localSheetId="0">#REF!</definedName>
    <definedName name="SO_04_22_Hloubené_tunely_v_ul._Trojská">#REF!</definedName>
    <definedName name="SO_05_21__Stanice_Kobylisy" localSheetId="0">#REF!</definedName>
    <definedName name="SO_05_21__Stanice_Kobylisy">#REF!</definedName>
    <definedName name="SO_06_21_Jednokolejné_tunely_před_st._Kobylisy" localSheetId="0">#REF!</definedName>
    <definedName name="SO_06_21_Jednokolejné_tunely_před_st._Kobylisy">#REF!</definedName>
    <definedName name="SO_06_26_Ražená_HGB_v_km_14_960_L.K." localSheetId="0">#REF!</definedName>
    <definedName name="SO_06_26_Ražená_HGB_v_km_14_960_L.K.">#REF!</definedName>
    <definedName name="SO_07_91_Větrací_objekty" localSheetId="0">#REF!</definedName>
    <definedName name="SO_07_91_Větrací_objekty">#REF!</definedName>
    <definedName name="SO_404">#REF!</definedName>
    <definedName name="Specifikace" localSheetId="0">#REF!</definedName>
    <definedName name="Specifikace">#REF!</definedName>
    <definedName name="Specifikace_2" localSheetId="0">#REF!</definedName>
    <definedName name="Specifikace_2">#REF!</definedName>
    <definedName name="Spodek" localSheetId="2">#REF!</definedName>
    <definedName name="Spodek" localSheetId="0">#REF!</definedName>
    <definedName name="Spodek">#REF!</definedName>
    <definedName name="SWnákup" localSheetId="0">#REF!</definedName>
    <definedName name="SWnákup">#REF!</definedName>
    <definedName name="SWprodej" localSheetId="0">#REF!</definedName>
    <definedName name="SWprodej">#REF!</definedName>
    <definedName name="sz_be" localSheetId="2">#REF!</definedName>
    <definedName name="sz_be" localSheetId="0">#REF!</definedName>
    <definedName name="sz_be">#REF!</definedName>
    <definedName name="sz_ma" localSheetId="2">#REF!</definedName>
    <definedName name="sz_ma" localSheetId="0">#REF!</definedName>
    <definedName name="sz_ma">#REF!</definedName>
    <definedName name="sz_pf" localSheetId="2">#REF!</definedName>
    <definedName name="sz_pf" localSheetId="0">#REF!</definedName>
    <definedName name="sz_pf">#REF!</definedName>
    <definedName name="sz_sc" localSheetId="2">#REF!</definedName>
    <definedName name="sz_sc" localSheetId="0">#REF!</definedName>
    <definedName name="sz_sc">#REF!</definedName>
    <definedName name="sz_sch" localSheetId="2">#REF!</definedName>
    <definedName name="sz_sch" localSheetId="0">#REF!</definedName>
    <definedName name="sz_sch">#REF!</definedName>
    <definedName name="sz_so" localSheetId="2">#REF!</definedName>
    <definedName name="sz_so" localSheetId="0">#REF!</definedName>
    <definedName name="sz_so">#REF!</definedName>
    <definedName name="sz_sp" localSheetId="2">#REF!</definedName>
    <definedName name="sz_sp" localSheetId="0">#REF!</definedName>
    <definedName name="sz_sp">#REF!</definedName>
    <definedName name="sz_st" localSheetId="2">#REF!</definedName>
    <definedName name="sz_st" localSheetId="0">#REF!</definedName>
    <definedName name="sz_st">#REF!</definedName>
    <definedName name="T1_12" localSheetId="0">#REF!</definedName>
    <definedName name="T1_12">#REF!</definedName>
    <definedName name="T1_34" localSheetId="0">#REF!</definedName>
    <definedName name="T1_34">#REF!</definedName>
    <definedName name="T1_50" localSheetId="0">#REF!</definedName>
    <definedName name="T1_50">#REF!</definedName>
    <definedName name="tłu" localSheetId="2">#REF!</definedName>
    <definedName name="tłu" localSheetId="0">#REF!</definedName>
    <definedName name="tłu">#REF!</definedName>
    <definedName name="Typ">([4]MaR!$C$151:$C$161,[4]MaR!$C$44:$C$143)</definedName>
    <definedName name="Typ_2">([4]MaR!$C$151:$C$161,[4]MaR!$C$44:$C$143)</definedName>
    <definedName name="u" localSheetId="2">'[7]Roboty sanitarne'!#REF!</definedName>
    <definedName name="u">'[7]Roboty sanitarne'!#REF!</definedName>
    <definedName name="usd" localSheetId="2">#REF!</definedName>
    <definedName name="usd" localSheetId="0">#REF!</definedName>
    <definedName name="usd">#REF!</definedName>
    <definedName name="Vodorovné_konstrukce" localSheetId="2">'[3]SO 51.4 Výkaz výměr'!#REF!</definedName>
    <definedName name="Vodorovné_konstrukce">'[3]SO 51.4 Výkaz výměr'!#REF!</definedName>
    <definedName name="VRN">#REF!</definedName>
    <definedName name="VRNKc" localSheetId="2">#REF!</definedName>
    <definedName name="VRNKc">#REF!</definedName>
    <definedName name="VRNnazev" localSheetId="2">#REF!</definedName>
    <definedName name="VRNnazev">#REF!</definedName>
    <definedName name="VRNproc" localSheetId="2">#REF!</definedName>
    <definedName name="VRNproc">#REF!</definedName>
    <definedName name="VRNzakl" localSheetId="2">#REF!</definedName>
    <definedName name="VRNzakl">#REF!</definedName>
    <definedName name="VZT" localSheetId="0">#REF!</definedName>
    <definedName name="VZT">#REF!</definedName>
    <definedName name="W" localSheetId="2">#REF!</definedName>
    <definedName name="W">#REF!</definedName>
    <definedName name="WW" localSheetId="2">#REF!</definedName>
    <definedName name="WW">#REF!</definedName>
    <definedName name="WWW" localSheetId="2">#REF!</definedName>
    <definedName name="WWW">#REF!</definedName>
    <definedName name="WWWWWW" localSheetId="2">#REF!</definedName>
    <definedName name="WWWWWW">#REF!</definedName>
    <definedName name="WWWWWWWW" localSheetId="2">#REF!</definedName>
    <definedName name="WWWWWWWW">#REF!</definedName>
    <definedName name="z" localSheetId="2">'[3]SO 51.4 Výkaz výměr'!#REF!</definedName>
    <definedName name="z">'[3]SO 51.4 Výkaz výměr'!#REF!</definedName>
    <definedName name="Z_3D575A81_DF48_11D6_88B4_0004760C5354_.wvu.Cols" localSheetId="0" hidden="1">Souhrn!#REF!,Souhrn!$J:$J</definedName>
    <definedName name="Zakazka">#REF!</definedName>
    <definedName name="Zaklad22">#REF!</definedName>
    <definedName name="Zaklad5">#REF!</definedName>
    <definedName name="Základy" localSheetId="2">'[3]SO 51.4 Výkaz výměr'!#REF!</definedName>
    <definedName name="Základy">'[3]SO 51.4 Výkaz výměr'!#REF!</definedName>
    <definedName name="zb" localSheetId="2">#REF!</definedName>
    <definedName name="zb" localSheetId="0">#REF!</definedName>
    <definedName name="zb">#REF!</definedName>
    <definedName name="zb_be" localSheetId="2">#REF!</definedName>
    <definedName name="zb_be" localSheetId="0">#REF!</definedName>
    <definedName name="zb_be">#REF!</definedName>
    <definedName name="zb_la" localSheetId="2">#REF!</definedName>
    <definedName name="zb_la" localSheetId="0">#REF!</definedName>
    <definedName name="zb_la">#REF!</definedName>
    <definedName name="zb_ła" localSheetId="2">#REF!</definedName>
    <definedName name="zb_ła" localSheetId="0">#REF!</definedName>
    <definedName name="zb_ła">#REF!</definedName>
    <definedName name="zb_ma" localSheetId="2">#REF!</definedName>
    <definedName name="zb_ma" localSheetId="0">#REF!</definedName>
    <definedName name="zb_ma">#REF!</definedName>
    <definedName name="zb_pf" localSheetId="2">#REF!</definedName>
    <definedName name="zb_pf" localSheetId="0">#REF!</definedName>
    <definedName name="zb_pf">#REF!</definedName>
    <definedName name="zb_rg" localSheetId="2">#REF!</definedName>
    <definedName name="zb_rg" localSheetId="0">#REF!</definedName>
    <definedName name="zb_rg">#REF!</definedName>
    <definedName name="zb_sc" localSheetId="2">#REF!</definedName>
    <definedName name="zb_sc" localSheetId="0">#REF!</definedName>
    <definedName name="zb_sc">#REF!</definedName>
    <definedName name="zb_sch" localSheetId="2">#REF!</definedName>
    <definedName name="zb_sch" localSheetId="0">#REF!</definedName>
    <definedName name="zb_sch">#REF!</definedName>
    <definedName name="zb_sp" localSheetId="2">#REF!</definedName>
    <definedName name="zb_sp" localSheetId="0">#REF!</definedName>
    <definedName name="zb_sp">#REF!</definedName>
    <definedName name="zb_st" localSheetId="2">#REF!</definedName>
    <definedName name="zb_st" localSheetId="0">#REF!</definedName>
    <definedName name="zb_st">#REF!</definedName>
    <definedName name="zb_stop" localSheetId="2">#REF!</definedName>
    <definedName name="zb_stop" localSheetId="0">#REF!</definedName>
    <definedName name="zb_stop">#REF!</definedName>
    <definedName name="Zemní_práce" localSheetId="2">'[3]SO 51.4 Výkaz výměr'!#REF!</definedName>
    <definedName name="Zemní_práce">'[3]SO 51.4 Výkaz výměr'!#REF!</definedName>
    <definedName name="Zhotovitel">#REF!</definedName>
  </definedNames>
  <calcPr calcId="179017"/>
</workbook>
</file>

<file path=xl/calcChain.xml><?xml version="1.0" encoding="utf-8"?>
<calcChain xmlns="http://schemas.openxmlformats.org/spreadsheetml/2006/main">
  <c r="E18" i="23" l="1"/>
  <c r="E31" i="23" l="1"/>
  <c r="I18" i="23"/>
  <c r="E30" i="23"/>
  <c r="S31" i="23"/>
  <c r="G11" i="23"/>
  <c r="G10" i="23" s="1"/>
  <c r="A13" i="23"/>
  <c r="G18" i="23" l="1"/>
  <c r="K16" i="23"/>
  <c r="I16" i="23"/>
  <c r="G16" i="23"/>
  <c r="K15" i="23"/>
  <c r="G15" i="23" l="1"/>
  <c r="I15" i="23"/>
  <c r="G30" i="23"/>
  <c r="I30" i="23" l="1"/>
  <c r="E19" i="23"/>
  <c r="I19" i="23"/>
  <c r="E14" i="23"/>
  <c r="E47" i="23"/>
  <c r="G47" i="23" s="1"/>
  <c r="E20" i="23"/>
  <c r="I20" i="23" s="1"/>
  <c r="E46" i="23"/>
  <c r="I46" i="23" s="1"/>
  <c r="I33" i="23"/>
  <c r="E45" i="23"/>
  <c r="E42" i="23"/>
  <c r="E35" i="23"/>
  <c r="I35" i="23" s="1"/>
  <c r="E36" i="23"/>
  <c r="I36" i="23" s="1"/>
  <c r="E37" i="23"/>
  <c r="G37" i="23" s="1"/>
  <c r="E24" i="23"/>
  <c r="G24" i="23"/>
  <c r="E29" i="23"/>
  <c r="I29" i="23" s="1"/>
  <c r="E22" i="23"/>
  <c r="I47" i="23" l="1"/>
  <c r="E23" i="23"/>
  <c r="I23" i="23" s="1"/>
  <c r="G35" i="23"/>
  <c r="G19" i="23"/>
  <c r="G20" i="23"/>
  <c r="G46" i="23"/>
  <c r="G33" i="23"/>
  <c r="G32" i="23" s="1"/>
  <c r="G36" i="23"/>
  <c r="I37" i="23"/>
  <c r="I24" i="23"/>
  <c r="I31" i="23"/>
  <c r="G29" i="23"/>
  <c r="G23" i="23"/>
  <c r="I45" i="23"/>
  <c r="I44" i="23"/>
  <c r="G44" i="23"/>
  <c r="I43" i="23"/>
  <c r="G43" i="23"/>
  <c r="I42" i="23"/>
  <c r="I41" i="23"/>
  <c r="G41" i="23"/>
  <c r="I40" i="23"/>
  <c r="G40" i="23"/>
  <c r="G17" i="23" l="1"/>
  <c r="G31" i="23"/>
  <c r="G42" i="23"/>
  <c r="G45" i="23"/>
  <c r="I39" i="23" l="1"/>
  <c r="G39" i="23"/>
  <c r="I22" i="23" l="1"/>
  <c r="G22" i="23"/>
  <c r="A14" i="23" l="1"/>
  <c r="K13" i="23"/>
  <c r="I13" i="23"/>
  <c r="G13" i="23"/>
  <c r="A15" i="23" l="1"/>
  <c r="A16" i="23" s="1"/>
  <c r="A18" i="23" s="1"/>
  <c r="A19" i="23" s="1"/>
  <c r="A20" i="23" s="1"/>
  <c r="D9" i="21"/>
  <c r="A22" i="23" l="1"/>
  <c r="A23" i="23" s="1"/>
  <c r="A24" i="23" s="1"/>
  <c r="E38" i="23"/>
  <c r="A25" i="23" l="1"/>
  <c r="A26" i="23" s="1"/>
  <c r="A27" i="23" s="1"/>
  <c r="I28" i="23"/>
  <c r="G28" i="23"/>
  <c r="A28" i="23" l="1"/>
  <c r="I26" i="23"/>
  <c r="G26" i="23"/>
  <c r="A29" i="23" l="1"/>
  <c r="A30" i="23" s="1"/>
  <c r="I38" i="23"/>
  <c r="G38" i="23"/>
  <c r="G34" i="23" s="1"/>
  <c r="A31" i="23" l="1"/>
  <c r="G12" i="20"/>
  <c r="A33" i="23" l="1"/>
  <c r="A35" i="23" s="1"/>
  <c r="A36" i="23" s="1"/>
  <c r="A37" i="23" s="1"/>
  <c r="G14" i="23"/>
  <c r="G12" i="23" s="1"/>
  <c r="I14" i="23"/>
  <c r="K14" i="23"/>
  <c r="A38" i="23" l="1"/>
  <c r="A39" i="23" s="1"/>
  <c r="A40" i="23" s="1"/>
  <c r="G11" i="20"/>
  <c r="G27" i="23"/>
  <c r="G25" i="23"/>
  <c r="G21" i="23" s="1"/>
  <c r="I27" i="23"/>
  <c r="I25" i="23"/>
  <c r="G20" i="20"/>
  <c r="G17" i="20"/>
  <c r="D16" i="21"/>
  <c r="D13" i="21"/>
  <c r="D14" i="21"/>
  <c r="G18" i="20"/>
  <c r="G16" i="20"/>
  <c r="G14" i="20"/>
  <c r="A12" i="20"/>
  <c r="A14" i="20" s="1"/>
  <c r="A41" i="23" l="1"/>
  <c r="A42" i="23" s="1"/>
  <c r="G19" i="20"/>
  <c r="H16" i="21" s="1"/>
  <c r="H13" i="21"/>
  <c r="G13" i="20"/>
  <c r="H14" i="21" s="1"/>
  <c r="G15" i="20"/>
  <c r="H15" i="21" s="1"/>
  <c r="A16" i="20"/>
  <c r="A17" i="20" s="1"/>
  <c r="A18" i="20" s="1"/>
  <c r="A20" i="20" s="1"/>
  <c r="I9" i="23"/>
  <c r="A43" i="23" l="1"/>
  <c r="A44" i="23" s="1"/>
  <c r="G9" i="23"/>
  <c r="G10" i="20"/>
  <c r="I17" i="21"/>
  <c r="A45" i="23" l="1"/>
  <c r="A46" i="23" s="1"/>
  <c r="A47" i="23" s="1"/>
  <c r="H9" i="21"/>
  <c r="I10" i="21" s="1"/>
  <c r="I19" i="21" l="1"/>
  <c r="H20" i="21" l="1"/>
  <c r="I22" i="21" s="1"/>
</calcChain>
</file>

<file path=xl/sharedStrings.xml><?xml version="1.0" encoding="utf-8"?>
<sst xmlns="http://schemas.openxmlformats.org/spreadsheetml/2006/main" count="203" uniqueCount="148">
  <si>
    <t xml:space="preserve">Část: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</si>
  <si>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</si>
  <si>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</si>
  <si>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</si>
  <si>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</si>
  <si>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</si>
  <si>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</si>
  <si>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</si>
  <si>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</si>
  <si>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Celkem</t>
  </si>
  <si>
    <t>Hmotnost jednotková</t>
  </si>
  <si>
    <t>Objednatel:</t>
  </si>
  <si>
    <t>Stavba:</t>
  </si>
  <si>
    <t>Objekt:</t>
  </si>
  <si>
    <t>m2</t>
  </si>
  <si>
    <t>m</t>
  </si>
  <si>
    <t>Hmotnost
celkem</t>
  </si>
  <si>
    <t xml:space="preserve">JKSO:   </t>
  </si>
  <si>
    <t>Zemní práce</t>
  </si>
  <si>
    <t>kus</t>
  </si>
  <si>
    <t>Suť jednotková</t>
  </si>
  <si>
    <t>Suť
celkem</t>
  </si>
  <si>
    <t>Součástí jednotkových cen položek musí být: .</t>
  </si>
  <si>
    <t xml:space="preserve"> - dodávka včetně montáže pokud není uvedeno jednotlivě.</t>
  </si>
  <si>
    <t xml:space="preserve"> - příplatky na případné ztížené podmínky, které nejsou vykázány zvlášť.</t>
  </si>
  <si>
    <t xml:space="preserve">Poznámka: Uchazeč musí stanovit jednotkové ceny položek podle individuální kalkulace s využitím projektové dokumentace a zohlednit konkrétní materiálovou a konstrukční charakteristiku prací a dodávek. </t>
  </si>
  <si>
    <t>Oceněný soupis prací</t>
  </si>
  <si>
    <t>Komunikace</t>
  </si>
  <si>
    <t>kpl</t>
  </si>
  <si>
    <t>1</t>
  </si>
  <si>
    <t>VON - vedlejší a ostatní náklady</t>
  </si>
  <si>
    <t>Výpočet, komentář, odkaz na část dokumentace</t>
  </si>
  <si>
    <t>Zařízení staveniště</t>
  </si>
  <si>
    <t>Zařízení staveniště - zřízení, provoz, odstranění - položka obsahuje veškeré náklady zařízení staveniště, které nejsou uvedeny zvlášť</t>
  </si>
  <si>
    <t>Projektové práce</t>
  </si>
  <si>
    <t>digitální i tištěná forma v požadovaném počtu paré</t>
  </si>
  <si>
    <t>Dokumentace skutečného provedení stavby</t>
  </si>
  <si>
    <t>Geodetické práce</t>
  </si>
  <si>
    <t>Vytyčení stavby a geodetické práce dodavatele</t>
  </si>
  <si>
    <t>Zaměření skutečného provedení stavby</t>
  </si>
  <si>
    <t>položka obsahuje: Vybudování zařízení staveniště (nutného pro výkon činnosti zhotovitele a jeho subdodavatelů - vybavení staveniště, zabezpečení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</si>
  <si>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Ostatní náklady</t>
  </si>
  <si>
    <t xml:space="preserve">Opatření při výskytu kolizí </t>
  </si>
  <si>
    <t>Celková rekapitulace nákladů v Kč</t>
  </si>
  <si>
    <t>Druh nákladů</t>
  </si>
  <si>
    <t>Náklad v Kč</t>
  </si>
  <si>
    <t>Vedlejší a ostatní náklady</t>
  </si>
  <si>
    <t>Vedlejší a ostatní náklady celkem</t>
  </si>
  <si>
    <t xml:space="preserve">Cena stavby bez DPH </t>
  </si>
  <si>
    <t>DPH 21%</t>
  </si>
  <si>
    <t xml:space="preserve">Cena stavby včetně DPH </t>
  </si>
  <si>
    <t xml:space="preserve">Při vyplňování soupisu prací je nutné respektovat dále uvedené pokyny: </t>
  </si>
  <si>
    <t xml:space="preserve">2) Součástí nabídkové ceny musí být veškeré náklady, aby cena byla konečná a zahrnovala celou dodávku a montáž, včetně přesunu hmot, lešení, pomocné konstrukce, zvedací mechanismy, povinné zkoušky, vzorky, atesty, apod.  (pokud není uvedeno zvlášť). </t>
  </si>
  <si>
    <t>3) Součástí jednotkových cen položek je i inženýrská činnost zhotovitele, komplexní zkoušky, včetně zkušebního provozu a zaregulování,  včetně nákladů na spotřebu energií, kompletační a koordinační činnost, pojištění stavby, provozní řády, včetně zásahové dokumentace, návodů na obsluhu, potvrzení o shodě, apod. Tyto náklady musejí být rozpuštěny do nabídkových cen a nebudou zvlášť hrazeny.</t>
  </si>
  <si>
    <t xml:space="preserve">4) Každá uchazečem vyplněná položka musí obsahovat veškeré technicky a logicky dovoditélné součásti dodávky a montáže. </t>
  </si>
  <si>
    <t xml:space="preserve">5) Dodávky a montáže uvedené v nabídce musí být, včetně veškerého souvisejícího doplňkového, podružného a montážního materiálu, tak, aby celé zařízení bylo funkční a splňovalo všechny předpisy, které se na ně vztahují  (např. hmoždinky, šrouby, upevňovací prvky, návlečky, popisky, štítky, apod)  </t>
  </si>
  <si>
    <t>6) V průběhu provádění prací budou respektovány všechny příslušné platné předpisy a požadavky BOZP. Náklady vyplývající z jejich dodržení jsou součástí jednotkových cen a nebudou zvlášť hrazeny.</t>
  </si>
  <si>
    <t xml:space="preserve"> </t>
  </si>
  <si>
    <t xml:space="preserve"> - vnitrostaveništní přesun hmot, odvoz a likvidace vybouraného a demontovaného materiálu, pokud není uvedeno zvlášť.</t>
  </si>
  <si>
    <t>Stavební část celkem</t>
  </si>
  <si>
    <t>Stavební část</t>
  </si>
  <si>
    <t>Vytýčení inženýrských sítí</t>
  </si>
  <si>
    <t>E</t>
  </si>
  <si>
    <t xml:space="preserve">Výpočet a komentář </t>
  </si>
  <si>
    <t>9</t>
  </si>
  <si>
    <t>Ostatní konstrukce</t>
  </si>
  <si>
    <t>Cenová soustava:</t>
  </si>
  <si>
    <t>03100</t>
  </si>
  <si>
    <t>02940</t>
  </si>
  <si>
    <t>02911</t>
  </si>
  <si>
    <t>02730</t>
  </si>
  <si>
    <t>Rozrytí vozovky</t>
  </si>
  <si>
    <t>zahrnuje potřebné mechanizmy a odklizení přebytečného materiálu</t>
  </si>
  <si>
    <t>OČIŠTĚNÍ ASFALT VOZOVEK ZAMETENÍM</t>
  </si>
  <si>
    <t>položka zahrnuje očištění předepsaným způsobem včetně odklizení vzniklého odpadu</t>
  </si>
  <si>
    <t>INFILTRAČNÍ POSTŘIK Z EMULZE DO 1,0KG/M2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</si>
  <si>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</si>
  <si>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SPOJOVACÍ POSTŘIK Z EMULZE DO 0,5KG/M2</t>
  </si>
  <si>
    <t xml:space="preserve"> 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</si>
  <si>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- dodání směsi v požadované kvalitě
- očištění podkladu
 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 
nezahrnuje postřiky, nátěry
nezahrnuje těsnění podél obrubníků, dilatačních zařízení, odvodňovacích proužků, odvodňovačů, vpustí,</t>
  </si>
  <si>
    <t>Položkový rozpočet</t>
  </si>
  <si>
    <t>574E46</t>
  </si>
  <si>
    <t>OTSKP 2017</t>
  </si>
  <si>
    <t>ASFALTOVÝ BETON PRO PODKLADNÍ VRSTVY ACP 16+, 16S TL. 50MM</t>
  </si>
  <si>
    <t>VOZOVKOVÉ VRSTVY ZE ŠTĚRKODRTI</t>
  </si>
  <si>
    <t>m3</t>
  </si>
  <si>
    <t>ŘEZÁNÍ ASFALTOVÉHO KRYTU VOZOVEK TL DO 150MM</t>
  </si>
  <si>
    <t xml:space="preserve">
položka zahrnuje řezání vozovkové vrstvy v předepsané tloušťce, včetně spotřeby vody</t>
  </si>
  <si>
    <t>DOPRAVNÍ ZNAČKY ZÁKLADNÍ VELIKOSTI HLINÍKOVÉ FÓLIE TŘ 1 - MONTÁŽ S PŘEMÍSTĚNÍM</t>
  </si>
  <si>
    <t>DOPRAVNÍ ZNAČKY ZÁKLADNÍ VELIKOSTI HLINÍKOVÉ FÓLIE TŘ 1 - DEMONTÁŽ</t>
  </si>
  <si>
    <t>Položka zahrnuje odstranění, demontáž a odklizení materiálu s odvozem na předepsané místo</t>
  </si>
  <si>
    <t>DOPRAV ZNAČKY ZÁKL VEL HLINÍK FÓLIE TŘ 1 - NÁJEMNÉ</t>
  </si>
  <si>
    <t>ksden</t>
  </si>
  <si>
    <t>SLOUPKY A STOJKY DZ Z HLINÍK TRUBEK DO PATKY MONT S PŘESUNEM</t>
  </si>
  <si>
    <t>položka zahrnuje:- dopravu demontovaného zařízení z dočasné skládky- osazení a montáž zařízení na místě určeném projektem
- nutnou opravu poškozených částínezahrnuje dodávku sloupku, stojky a upevňovacího zařízení</t>
  </si>
  <si>
    <t>SLOUPKY A STOJKY DZ Z HLINÍK TRUBEK DO PATKY DEMONTÁŽ</t>
  </si>
  <si>
    <t>SLOUPKY A STOJKY DZ Z HLINÍK TRUBEK DO PATKY NÁJEMNÉ</t>
  </si>
  <si>
    <t>Březová - dostavba obce - komunikace</t>
  </si>
  <si>
    <t>=2140*0,2*0,1
doplnění štěrkodrti do podloží dle potřeby
- dodání kameniva předepsané kvality a zrnitosti- rozprostření a zhutnění vrstvy v předepsané tloušťce- zřízení vrstvy bez rozlišení šířky, pokládání vrstvy po etapách- nezahrnuje postřiky, nátěry</t>
  </si>
  <si>
    <t>574A43</t>
  </si>
  <si>
    <t>ASFALTOVÝ BETON PRO OBRUSNÉ VRSTVY ACO 11 TL. 50MM</t>
  </si>
  <si>
    <t>ODKOP PRO SPOD STAVBU SILNIC A ŽELEZNIC TŘ. II, ODVOZ DO 16KM</t>
  </si>
  <si>
    <t>odkopy v místech rozšíření komunikace
položka zahrnuje:- vodorovná a svislá doprava, přemístění, přeložení, manipulace s výkopkem- kompletní provedení vykopávky nezapažené i zapažené- ošetření výkopiště po celou dobu práce v něm vč. klimatických opatření- ztížení vykopávek v blízkosti podzemního vedení, konstrukcí a objektů vč. jejich dočasného zajištění- ztížení pod vodou, v okolí výbušnin, ve stísněných prostorech a pod.- těžení po vrstvách, pásech a po jiných nutných částech (figurách)- čerpání vody vč. čerpacích jímek, potrubí a pohotovostní čerpací soupravy (viz ustanovení k pol. 1151,2)- potřebné snížení hladiny podzemní vody- těžení a rozpojování jednotlivých balvanů- vytahování a nošení výkopku- svahování a přesvah. svahů do konečného tvaru, výměna hornin v podloží a v pláni znehodnocené klimatickými vlivy- eventuelně nutné druhotné rozpojení odstřelené horniny- ruční vykopávky, odstranění kořenů a napadávek- pažení, vzepření a rozepření vč. přepažování (vyjma štětových stěn)- úpravu, ochranu a očištění dna, základové spáry, stěn a svahů- zhutnění podloží, případně i svahů vč. svahování- zřízení stupňů v podloží a lavic na svazích, není-li pro tyto práce zřízena samostatná položka- udržování výkopiště a jeho ochrana proti vodě- odvedení nebo obvedení vody v okolí výkopiště a ve výkopišti- třídění výkopku- veškeré pomocné konstrukce umožňující provedení vykopávky (příjezdy, sjezdy, nájezdy, lešení, podpěr. konstr., přemostění, zpevněné plochy, zakrytí a pod.)- nezahrnuje uložení zeminy (na skládku, do násypu) ani poplatky za skládku, vykazují se v položce č.0141</t>
  </si>
  <si>
    <t>VOZOVKOVÉ VRSTVY ZE ŠTĚRKODRTI TL. DO 150MM</t>
  </si>
  <si>
    <t>VOZOVKOVÉ VRSTVY ZE ŠTĚRKODRTI TL. DO 200MM</t>
  </si>
  <si>
    <t>582611</t>
  </si>
  <si>
    <t>KRYTY Z BETON DLAŽDIC SE ZÁMKEM ŠEDÝCH TL 60MM DO LOŽE Z KAM</t>
  </si>
  <si>
    <t>=2*(41.5+66+38)
doplnění vrstev štěrkodrti v místech rozšíření komunikace
19.3 - podklad pod vstupy do objektů
- dodání kameniva předepsané kvality a zrnitosti- rozprostření a zhutnění vrstvy v předepsané tloušťce- zřízení vrstvy bez rozlišení šířky, pokládání vrstvy po etapách- nezahrnuje postřiky, nátěry</t>
  </si>
  <si>
    <t>582612</t>
  </si>
  <si>
    <t>KRYTY Z BETON DLAŽDIC SE ZÁMKEM ŠEDÝCH TL 80MM DO LOŽE Z KAM</t>
  </si>
  <si>
    <t>=6.3+5.9+7.2+2.1+0.227+29.2+4.4+8.3+6.7+11.4+9.7+9.9+5.9+1.4+8.3+5.2+9.6+8.2+12+9.3+9.2
vjezd
=28.01+42.7+42.6+28.9 - podklad pod parkovacímí stáními
- dodání kameniva předepsané kvality a zrnitosti- rozprostření a zhutnění vrstvy v předepsané tloušťce- zřízení vrstvy bez rozlišení šířky, pokládání vrstvy po etapách- nezahrnuje postřiky, nátěry</t>
  </si>
  <si>
    <t>SILNIČNÍ A CHODNÍKOVÉ OBRUBY Z BETONOVÝCH OBRUBNÍKŮ ŠÍŘ 150MM</t>
  </si>
  <si>
    <t>ZÁHONOVÉ OBRUBY Z BETONOVÝCH OBRUBNÍKŮ ŠÍŘ 80MM</t>
  </si>
  <si>
    <t>SILNIČNÍ A CHODNÍKOVÉ OBRUBY Z BETONOVÝCH OBRUBNÍKŮ ŠÍŘ 100MM</t>
  </si>
  <si>
    <t>=313+317+25+25+18+5*20
Položka zahrnuje:dodání a pokládku betonových obrubníků o rozměrech předepsaných zadávací dokumentací betonové lože i boční betonovou opěrku.
Obrubníky 150 x 250 mm, nájezdové obrubníky 150 x 150 mm, včetně náběhových obrub</t>
  </si>
  <si>
    <t>=5.3+3.6+4.4+5.2+4.1+4.9+3.1+4.4+4.5+5.7+3.4+5.5+4.7+4.4+15.5+22.3+14.5+22.3+3.6+10.5+4+4.4+5.6+6.1
Položka zahrnuje:dodání a pokládku betonových obrubníků o rozměrech předepsaných zadávací dokumentací betonové lože i boční betonovou opěrku.
Obrubníky 100 x 250 mm -zapuštěné v u parkovacích stání a případně ve vjezdech</t>
  </si>
  <si>
    <t>=11*3
Položka zahrnuje:dodání a pokládku betonových obrubníků o rozměrech předepsaných zadávací dokumentací betonové lože i boční betonovou opěrku.
Sadové obrubníky, které lemují vstupy</t>
  </si>
  <si>
    <t>5 x Značka DIO + 2 Obytná zóna
položka zahrnuje:- dopravu demontované značky z dočasné skládky- osazení a montáž značky na místě určeném projektem
- nutnou opravu poškozených částínezahrnuje dodávku značky</t>
  </si>
  <si>
    <t>5 x Značka DIO + 4 Obytná zóna
položka zahrnuje sazbu za pronájem dopravních značek a zařízení, počet jednotek je určen jako součin počtu značek a počtu dní použití</t>
  </si>
  <si>
    <t>Potrubí</t>
  </si>
  <si>
    <t>VÝŠKOVÁ ÚPRAVA MŘÍŽÍ</t>
  </si>
  <si>
    <t>položka výškové úpravy zahrnuje všechny nutné práce a materiály pro zvýšení nebo snížení zařízení (včetně nutné úpravy stávajícího povrchu vozovky nebo chodníku).</t>
  </si>
  <si>
    <t>ŽLABY Z DÍLCŮ Z POLYMERBETONU SVĚTLÉ ŠÍŘKY DO 150MM VČETNĚ MŘÍŽÍ</t>
  </si>
  <si>
    <t>Základy</t>
  </si>
  <si>
    <t>TRATIVODY KOMPL Z TRUB Z PLAST HM DN DO 150MM, RÝHA TŘ II</t>
  </si>
  <si>
    <t>Položka platí pro kompletní konstrukce trativodů a zahrnuje zejména:- výkop rýhy předepsaného tvaru v dané třídě těžitelnosti, výplň, zásyp trativodu včetně dopravy, uložení přebytečného materiálu, dodávky předepsaného materiálu pro výplň a zásyp- zřízení spojovací vrstvy- zřízení podkladu a lože trativodu z předepsaného materiálu- dodávka a uložení trativodu předepsaného materiálu a profilu- obsyp trativodu předepsaným materiálem- ukončení trativodu zaústěním do potrubí nebo vodoteče, případně vybudování ukončujícího objektu (kapličky) dle VL- veškerý materiál, výrobky a polotovary, včetně mimostaveništní a vnitrostaveništní dopravy- nezahrnuje opláštění z geotextilie, fólie</t>
  </si>
  <si>
    <t>ODSTRANĚNÍ ŽLABŮ Z DÍLCŮ (VČET ŠTĚRBINOVÝCH) ŠÍŘKY 100MM</t>
  </si>
  <si>
    <t>- zahrnuje vybourání žlabů včetně podkladních vrstev a eventuelních mříží- zahrnuje veškerou manipulaci s vybouranou sutí a hmotami včetně uložení na skládku
-včetně poplatku za skládku</t>
  </si>
  <si>
    <t>SANAČNÍ VRSTVY Z KAMENIVA DRCENÉHO</t>
  </si>
  <si>
    <t>=3*2*1
položka zahrnuje dodávku předepsaného kameniva, mimostaveništní a vnitrostaveništní dopravu a jeho uloženínení-li v zadávací dokumentaci uvedeno jinak, jedná se o nakupovaný materiál</t>
  </si>
  <si>
    <t>1) Při zpracování nabídky je nutné využít všech částí (dílů) projektu pro výběr zhotovitele (zák. č. 134/2016 Sb, tj. technické zprávy, všech výkresů, tabulek a specifikací materiálů.)</t>
  </si>
  <si>
    <t>7) Označení výrobků konkrétním výrobcem v projektu vyjadřuje standard požadované kvality (zák. č. 134/2016 Sb). Pokud uchazeč nabídne produkt od jiného výrobce je povinen dodržet standard technických parametrů a vzhledu a zároveň, přejímá odpovědnost za správnost náhrady a koordinaci se všemi navazujícími profesemi.</t>
  </si>
  <si>
    <t>58260B</t>
  </si>
  <si>
    <t>KRYTY Z BETON DLAŽDIC SE ZÁMKEM BAREV RELIÉFNÍCH TL 80MM BEZ LOŽE</t>
  </si>
  <si>
    <t>ROZPROSTŘENÍ ORNICE VE SVAHU V TL DO 0,15M</t>
  </si>
  <si>
    <t>položka zahrnuje:nutné přemístění ornice z dočasných skládek vzdálených do 50mrozprostření ornice v předepsané tloušťce ve svahu přes 1:5</t>
  </si>
  <si>
    <t>ZALOŽENÍ TRÁVNÍKU RUČNÍM VÝSEVEM</t>
  </si>
  <si>
    <t>0</t>
  </si>
  <si>
    <t>VŠEOBECNÉ KONSTRUKCE A PRÁCE</t>
  </si>
  <si>
    <t>014202</t>
  </si>
  <si>
    <t>POPLATKY ZA ZEMNÍK - ZEMINA</t>
  </si>
  <si>
    <t>t</t>
  </si>
  <si>
    <t>zahrnuje veškeré poplatky majiteli zemníku související s nákupem zeminy (nikoliv s otvírkou zemníku)</t>
  </si>
  <si>
    <t>dlažba ve vstupech  =1.7+1.8+3.2+1.9+1.4+2.8+2.2+1.2+0.8+2.3+2.1
typ dlažby cihla 20 x 10
dodání dlažebního materiálu v požadované kvalitě, dodání materiálu pro předepsané lože v tloušťce předepsané dokumentací a pro předepsanou výplň spar- očištění podkladu- uložení dlažby dle předepsaného technologického předpisu včetně předepsané podkladní vrstvy a předepsané výplně spar- zřízení vrstvy bez rozlišení šířky, pokládání vrstvy po etapách - úpravu napojení, ukončení podél obrubníků, dilatačních zařízení, odvodňovacích proužků, odvodňovačů, vpustí, šachet a pod., nestanoví-li zadávací dokumentace jinak- nezahrnuje postřiky, nátěry- nezahrnuje těsnění podél obrubníků, dilatačních zařízení, odvodňovacích proužků, odvodňovačů, vpustí, šachet a pod.</t>
  </si>
  <si>
    <t>=4.5*0.4+3.5*0.4
typ dlažby cihla 20 x 10
- dodání dlažebního materiálu v požadované kvalitě, dodání materiálu pro předepsané lože v tloušťce předepsané dokumentací a pro předepsanou výplň spar- očištění podkladu- uložení dlažby dle předepsaného technologického předpisu včetně předepsané podkladní vrstvy a předepsané výplně spar- zřízení vrstvy bez rozlišení šířky, pokládání vrstvy po etapách - úpravu napojení, ukončení podél obrubníků, dilatačních zařízení, odvodňovacích proužků, odvodňovačů, vpustí, šachet a pod., nestanoví-li zadávací dokumentace jinak- nezahrnuje postřiky, nátěry- nezahrnuje těsnění podél obrubníků, dilatačních zařízení, odvodňovacích proužků, odvodňovačů, vpustí, šachet a pod.</t>
  </si>
  <si>
    <t>OPLÁŠTĚNÍ ODVODŇOVACÍCH ŽEBER Z GEOTEXTILIE</t>
  </si>
  <si>
    <t>dlažba ve vjezdech  =6.3+5.9+7.2+2.1+0.227+29.2+4.4+8.3+6.7+11.4+9.7+9.9+5.9+1.4+8.3+5.2+9.6+8.2+12+9.3+9.2
'dlažba v parkovacích stáních  =28.01+42.7+42.6+28.9
typ dlažby cihla 20 x 10
dodání dlažebního materiálu v požadované kvalitě, dodání materiálu pro předepsané lože v tloušťce předepsané dokumentací a pro předepsanou výplň spar- očištění podkladu- uložení dlažby dle předepsaného technologického předpisu včetně předepsané podkladní vrstvy a předepsané výplně spar- zřízení vrstvy bez rozlišení šířky, pokládání vrstvy po etapách - úpravu napojení, ukončení podél obrubníků, dilatačních zařízení, odvodňovacích proužků, odvodňovačů, vpustí, šachet a pod., nestanoví-li zadávací dokumentace jinak- nezahrnuje postřiky, nátěry- nezahrnuje těsnění podél obrubníků, dilatačních zařízení, odvodňovacích proužků, odvodňovačů, vpustí, šachet a pod.</t>
  </si>
  <si>
    <t>=331*0.5*4.5
položka zahrnuje dodávku předepsané geotextilie, mimostaveništní a vnitrostaveništní dopravu a její uložení včetně potřebných přesahů (nezapočítávají se do výměry)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</si>
</sst>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#,##0\ &quot;Kč&quot;;[Red]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_ ;\-#,##0.000\ "/>
    <numFmt numFmtId="169" formatCode="#,##0.000"/>
    <numFmt numFmtId="170" formatCode="#,##0.00000_ ;\-#,##0.00000\ "/>
    <numFmt numFmtId="171" formatCode="0&quot;.&quot;"/>
    <numFmt numFmtId="172" formatCode="#,##0&quot; Kč&quot;;[Red]\-#,##0&quot; Kč&quot;"/>
    <numFmt numFmtId="173" formatCode="#,##0.00&quot; Kč&quot;;[Red]\-#,##0.00&quot; Kč&quot;"/>
    <numFmt numFmtId="174" formatCode="_-* #,##0\ _z_ł_-;\-* #,##0\ _z_ł_-;_-* &quot;- &quot;_z_ł_-;_-@_-"/>
    <numFmt numFmtId="175" formatCode="_-* #,##0.00\ _z_ł_-;\-* #,##0.00\ _z_ł_-;_-* \-??\ _z_ł_-;_-@_-"/>
    <numFmt numFmtId="176" formatCode="_-* #,##0.00&quot; zł&quot;_-;\-* #,##0.00&quot; zł&quot;_-;_-* \-??&quot; zł&quot;_-;_-@_-"/>
    <numFmt numFmtId="177" formatCode="_-* #,##0_-;\-* #,##0_-;_-* \-_-;_-@_-"/>
    <numFmt numFmtId="178" formatCode="_-* #,##0.00_-;\-* #,##0.00_-;_-* \-??_-;_-@_-"/>
    <numFmt numFmtId="179" formatCode="_-* #,##0\ &quot;zł&quot;_-;\-* #,##0\ &quot;zł&quot;_-;_-* &quot;-&quot;\ &quot;zł&quot;_-;_-@_-"/>
    <numFmt numFmtId="180" formatCode="_-* #,##0&quot; zł&quot;_-;\-* #,##0&quot; zł&quot;_-;_-* &quot;- zł&quot;_-;_-@_-"/>
    <numFmt numFmtId="181" formatCode="_-\Ł* #,##0_-;&quot;-Ł&quot;* #,##0_-;_-\Ł* \-_-;_-@_-"/>
    <numFmt numFmtId="182" formatCode="_-\Ł* #,##0.00_-;&quot;-Ł&quot;* #,##0.00_-;_-\Ł* \-??_-;_-@_-"/>
    <numFmt numFmtId="183" formatCode="_-* #,##0&quot; z³&quot;_-;\-* #,##0&quot; z³&quot;_-;_-* &quot;- z³&quot;_-;_-@_-"/>
    <numFmt numFmtId="184" formatCode="_-* #,##0.00&quot; z³&quot;_-;\-* #,##0.00&quot; z³&quot;_-;_-* \-??&quot; z³&quot;_-;_-@_-"/>
    <numFmt numFmtId="185" formatCode="#,##0.0"/>
    <numFmt numFmtId="186" formatCode="0.0"/>
  </numFmts>
  <fonts count="87">
    <font>
      <sz val="8"/>
      <name val="MS Sans Serif"/>
      <charset val="1"/>
    </font>
    <font>
      <b/>
      <sz val="14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name val="Arial CYR"/>
      <charset val="238"/>
    </font>
    <font>
      <sz val="8"/>
      <name val="Arial"/>
      <family val="2"/>
      <charset val="238"/>
    </font>
    <font>
      <sz val="7"/>
      <name val="Arial CE"/>
      <charset val="238"/>
    </font>
    <font>
      <sz val="8"/>
      <name val="MS Sans Serif"/>
      <family val="2"/>
      <charset val="238"/>
    </font>
    <font>
      <b/>
      <sz val="8"/>
      <color indexed="10"/>
      <name val="Arial CE"/>
      <charset val="238"/>
    </font>
    <font>
      <sz val="8"/>
      <color indexed="10"/>
      <name val="MS Sans Serif"/>
      <family val="2"/>
      <charset val="238"/>
    </font>
    <font>
      <sz val="8"/>
      <name val="MS Sans Serif"/>
      <family val="2"/>
      <charset val="1"/>
    </font>
    <font>
      <sz val="8"/>
      <name val="MS Sans Serif"/>
      <family val="2"/>
      <charset val="238"/>
    </font>
    <font>
      <sz val="10"/>
      <name val="Helv"/>
      <charset val="238"/>
    </font>
    <font>
      <u/>
      <sz val="8"/>
      <color indexed="12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u/>
      <sz val="8"/>
      <color indexed="10"/>
      <name val="Arial CE"/>
      <family val="2"/>
      <charset val="238"/>
    </font>
    <font>
      <b/>
      <i/>
      <sz val="9"/>
      <name val="Arial"/>
      <family val="2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110"/>
    </font>
    <font>
      <sz val="10"/>
      <name val="Arial Narrow"/>
      <family val="2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0"/>
      <name val="Univers (WN)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 CE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24"/>
      <name val="Tahoma"/>
      <family val="2"/>
      <charset val="238"/>
    </font>
    <font>
      <u/>
      <sz val="10"/>
      <color indexed="12"/>
      <name val="Arial CE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16"/>
      <name val="Arial CE"/>
      <family val="2"/>
      <charset val="238"/>
    </font>
    <font>
      <sz val="8"/>
      <color indexed="8"/>
      <name val=".HelveticaLightTTEE"/>
      <family val="2"/>
      <charset val="2"/>
    </font>
    <font>
      <sz val="10"/>
      <color indexed="53"/>
      <name val="Arial"/>
      <family val="2"/>
      <charset val="238"/>
    </font>
    <font>
      <b/>
      <sz val="11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60"/>
      <name val="Arial"/>
      <family val="2"/>
      <charset val="238"/>
    </font>
    <font>
      <sz val="10"/>
      <name val=".HelveticaTTEE"/>
    </font>
    <font>
      <b/>
      <sz val="10"/>
      <color indexed="63"/>
      <name val="Arial"/>
      <family val="2"/>
      <charset val="238"/>
    </font>
    <font>
      <sz val="14"/>
      <name val="Tahoma"/>
      <family val="2"/>
      <charset val="238"/>
    </font>
    <font>
      <b/>
      <sz val="18"/>
      <color indexed="62"/>
      <name val="Cambria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</font>
    <font>
      <b/>
      <sz val="20"/>
      <name val="Arial"/>
      <family val="2"/>
    </font>
    <font>
      <b/>
      <sz val="16"/>
      <color indexed="10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4"/>
      <name val="Arial CE"/>
      <family val="2"/>
      <charset val="238"/>
    </font>
    <font>
      <b/>
      <sz val="8"/>
      <color rgb="FFFF000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5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4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82">
    <xf numFmtId="0" fontId="0" fillId="0" borderId="0" applyAlignment="0">
      <alignment vertical="top" wrapText="1"/>
      <protection locked="0"/>
    </xf>
    <xf numFmtId="0" fontId="19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49" fontId="42" fillId="0" borderId="0"/>
    <xf numFmtId="0" fontId="43" fillId="0" borderId="0" applyProtection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" borderId="0" applyProtection="0"/>
    <xf numFmtId="0" fontId="15" fillId="3" borderId="0" applyProtection="0"/>
    <xf numFmtId="0" fontId="15" fillId="4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4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4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172" fontId="14" fillId="0" borderId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72" fontId="14" fillId="0" borderId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72" fontId="14" fillId="0" borderId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72" fontId="14" fillId="0" borderId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72" fontId="14" fillId="0" borderId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72" fontId="14" fillId="0" borderId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72" fontId="14" fillId="0" borderId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173" fontId="14" fillId="0" borderId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173" fontId="14" fillId="0" borderId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173" fontId="14" fillId="0" borderId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173" fontId="14" fillId="0" borderId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173" fontId="14" fillId="0" borderId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173" fontId="14" fillId="0" borderId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0" fontId="15" fillId="4" borderId="0" applyProtection="0"/>
    <xf numFmtId="0" fontId="15" fillId="2" borderId="0" applyProtection="0"/>
    <xf numFmtId="0" fontId="15" fillId="3" borderId="0" applyProtection="0"/>
    <xf numFmtId="0" fontId="15" fillId="4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4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4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174" fontId="14" fillId="0" borderId="0" applyFill="0" applyBorder="0" applyAlignment="0" applyProtection="0"/>
    <xf numFmtId="175" fontId="14" fillId="0" borderId="0" applyFill="0" applyBorder="0" applyAlignment="0" applyProtection="0"/>
    <xf numFmtId="176" fontId="14" fillId="0" borderId="0" applyFill="0" applyBorder="0" applyAlignment="0" applyProtection="0"/>
    <xf numFmtId="0" fontId="14" fillId="0" borderId="0"/>
    <xf numFmtId="174" fontId="14" fillId="0" borderId="0" applyFill="0" applyBorder="0" applyAlignment="0" applyProtection="0"/>
    <xf numFmtId="175" fontId="14" fillId="0" borderId="0" applyFill="0" applyBorder="0" applyAlignment="0" applyProtection="0"/>
    <xf numFmtId="176" fontId="14" fillId="0" borderId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 applyProtection="0"/>
    <xf numFmtId="0" fontId="43" fillId="0" borderId="0" applyProtection="0"/>
    <xf numFmtId="0" fontId="16" fillId="0" borderId="0" applyProtection="0"/>
    <xf numFmtId="0" fontId="43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43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43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43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43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43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49" fontId="43" fillId="0" borderId="1"/>
    <xf numFmtId="172" fontId="14" fillId="0" borderId="0" applyFill="0" applyBorder="0" applyAlignment="0" applyProtection="0"/>
    <xf numFmtId="49" fontId="16" fillId="0" borderId="2"/>
    <xf numFmtId="49" fontId="43" fillId="0" borderId="1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43" fillId="0" borderId="1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43" fillId="0" borderId="1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43" fillId="0" borderId="1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43" fillId="0" borderId="1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49" fontId="43" fillId="0" borderId="1"/>
    <xf numFmtId="49" fontId="16" fillId="0" borderId="2"/>
    <xf numFmtId="49" fontId="16" fillId="0" borderId="2"/>
    <xf numFmtId="49" fontId="16" fillId="0" borderId="2"/>
    <xf numFmtId="49" fontId="16" fillId="0" borderId="2"/>
    <xf numFmtId="49" fontId="16" fillId="0" borderId="2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6" fillId="25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3" applyNumberFormat="0" applyAlignment="0" applyProtection="0"/>
    <xf numFmtId="1" fontId="5" fillId="0" borderId="4" applyAlignment="0"/>
    <xf numFmtId="0" fontId="14" fillId="0" borderId="0" applyNumberFormat="0" applyFill="0" applyBorder="0" applyAlignment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9" fontId="50" fillId="34" borderId="6">
      <alignment horizontal="center"/>
      <protection locked="0"/>
    </xf>
    <xf numFmtId="174" fontId="14" fillId="0" borderId="0" applyFill="0" applyBorder="0" applyAlignment="0" applyProtection="0"/>
    <xf numFmtId="175" fontId="14" fillId="0" borderId="0" applyFill="0" applyBorder="0" applyAlignment="0" applyProtection="0"/>
    <xf numFmtId="177" fontId="14" fillId="0" borderId="0" applyFill="0" applyBorder="0" applyAlignment="0" applyProtection="0"/>
    <xf numFmtId="178" fontId="14" fillId="0" borderId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/>
    <xf numFmtId="0" fontId="53" fillId="27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 wrapText="1"/>
      <protection locked="0"/>
    </xf>
    <xf numFmtId="0" fontId="13" fillId="0" borderId="0" applyNumberFormat="0" applyFill="0" applyBorder="0" applyAlignment="0" applyProtection="0">
      <alignment vertical="top" wrapText="1"/>
      <protection locked="0"/>
    </xf>
    <xf numFmtId="0" fontId="59" fillId="26" borderId="10" applyNumberForma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31" borderId="3" applyNumberFormat="0" applyAlignment="0" applyProtection="0"/>
    <xf numFmtId="0" fontId="61" fillId="34" borderId="6">
      <alignment horizontal="center"/>
      <protection locked="0"/>
    </xf>
    <xf numFmtId="0" fontId="24" fillId="38" borderId="10" applyNumberFormat="0" applyAlignment="0" applyProtection="0"/>
    <xf numFmtId="0" fontId="24" fillId="38" borderId="10" applyNumberFormat="0" applyAlignment="0" applyProtection="0"/>
    <xf numFmtId="0" fontId="24" fillId="38" borderId="10" applyNumberFormat="0" applyAlignment="0" applyProtection="0"/>
    <xf numFmtId="0" fontId="62" fillId="0" borderId="11" applyNumberFormat="0" applyFont="0" applyFill="0" applyAlignment="0" applyProtection="0">
      <alignment horizontal="left"/>
    </xf>
    <xf numFmtId="0" fontId="63" fillId="0" borderId="12" applyNumberFormat="0" applyFill="0" applyAlignment="0" applyProtection="0"/>
    <xf numFmtId="44" fontId="20" fillId="0" borderId="0" applyFont="0" applyFill="0" applyBorder="0" applyAlignment="0" applyProtection="0"/>
    <xf numFmtId="0" fontId="50" fillId="34" borderId="13">
      <protection locked="0"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39" borderId="16">
      <alignment horizontal="centerContinuous"/>
      <protection locked="0"/>
    </xf>
    <xf numFmtId="0" fontId="64" fillId="39" borderId="16">
      <alignment horizontal="center"/>
      <protection locked="0"/>
    </xf>
    <xf numFmtId="0" fontId="64" fillId="39" borderId="16">
      <alignment horizontal="center"/>
      <protection locked="0"/>
    </xf>
    <xf numFmtId="4" fontId="65" fillId="34" borderId="17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4" fillId="0" borderId="0"/>
    <xf numFmtId="0" fontId="7" fillId="0" borderId="0" applyAlignment="0">
      <alignment vertical="top" wrapText="1"/>
      <protection locked="0"/>
    </xf>
    <xf numFmtId="0" fontId="14" fillId="0" borderId="0"/>
    <xf numFmtId="0" fontId="16" fillId="0" borderId="0"/>
    <xf numFmtId="0" fontId="14" fillId="0" borderId="0" applyNumberFormat="0" applyFont="0" applyFill="0" applyBorder="0" applyAlignment="0" applyProtection="0">
      <alignment vertical="top"/>
    </xf>
    <xf numFmtId="0" fontId="43" fillId="0" borderId="0"/>
    <xf numFmtId="0" fontId="20" fillId="0" borderId="0"/>
    <xf numFmtId="0" fontId="43" fillId="0" borderId="0"/>
    <xf numFmtId="0" fontId="14" fillId="0" borderId="0"/>
    <xf numFmtId="0" fontId="67" fillId="0" borderId="0"/>
    <xf numFmtId="0" fontId="20" fillId="0" borderId="0"/>
    <xf numFmtId="0" fontId="20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2" fillId="0" borderId="0"/>
    <xf numFmtId="0" fontId="20" fillId="0" borderId="0"/>
    <xf numFmtId="0" fontId="14" fillId="0" borderId="0"/>
    <xf numFmtId="0" fontId="11" fillId="0" borderId="0" applyAlignment="0">
      <alignment vertical="top" wrapText="1"/>
      <protection locked="0"/>
    </xf>
    <xf numFmtId="0" fontId="12" fillId="0" borderId="0"/>
    <xf numFmtId="0" fontId="19" fillId="0" borderId="0"/>
    <xf numFmtId="0" fontId="19" fillId="0" borderId="0"/>
    <xf numFmtId="0" fontId="12" fillId="0" borderId="0"/>
    <xf numFmtId="0" fontId="16" fillId="0" borderId="0"/>
    <xf numFmtId="0" fontId="10" fillId="0" borderId="0" applyAlignment="0">
      <protection locked="0"/>
    </xf>
    <xf numFmtId="0" fontId="14" fillId="0" borderId="0"/>
    <xf numFmtId="0" fontId="43" fillId="24" borderId="18" applyNumberFormat="0" applyFont="0" applyAlignment="0" applyProtection="0"/>
    <xf numFmtId="0" fontId="68" fillId="33" borderId="19" applyNumberFormat="0" applyAlignment="0" applyProtection="0"/>
    <xf numFmtId="0" fontId="69" fillId="0" borderId="0"/>
    <xf numFmtId="0" fontId="50" fillId="34" borderId="20">
      <protection locked="0"/>
    </xf>
    <xf numFmtId="0" fontId="14" fillId="42" borderId="18" applyNumberFormat="0" applyFont="0" applyAlignment="0" applyProtection="0"/>
    <xf numFmtId="9" fontId="14" fillId="0" borderId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70" fillId="0" borderId="0" applyNumberFormat="0" applyFill="0" applyBorder="0" applyAlignment="0" applyProtection="0"/>
    <xf numFmtId="1" fontId="43" fillId="0" borderId="0">
      <alignment horizontal="center" vertical="center"/>
      <protection locked="0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3" fillId="0" borderId="0"/>
    <xf numFmtId="0" fontId="71" fillId="43" borderId="0">
      <alignment horizontal="left"/>
    </xf>
    <xf numFmtId="0" fontId="72" fillId="43" borderId="0"/>
    <xf numFmtId="0" fontId="12" fillId="0" borderId="0"/>
    <xf numFmtId="0" fontId="73" fillId="0" borderId="0"/>
    <xf numFmtId="0" fontId="73" fillId="0" borderId="0"/>
    <xf numFmtId="0" fontId="12" fillId="0" borderId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4" fontId="64" fillId="39" borderId="21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9" fontId="14" fillId="0" borderId="2">
      <alignment horizontal="left" vertical="top" indent="1"/>
    </xf>
    <xf numFmtId="0" fontId="71" fillId="0" borderId="0"/>
    <xf numFmtId="0" fontId="74" fillId="3" borderId="22">
      <alignment vertical="center"/>
    </xf>
    <xf numFmtId="0" fontId="33" fillId="10" borderId="3" applyNumberFormat="0" applyAlignment="0" applyProtection="0"/>
    <xf numFmtId="0" fontId="33" fillId="10" borderId="3" applyNumberFormat="0" applyAlignment="0" applyProtection="0"/>
    <xf numFmtId="0" fontId="33" fillId="10" borderId="3" applyNumberFormat="0" applyAlignment="0" applyProtection="0"/>
    <xf numFmtId="0" fontId="34" fillId="44" borderId="3" applyNumberFormat="0" applyAlignment="0" applyProtection="0"/>
    <xf numFmtId="0" fontId="34" fillId="44" borderId="3" applyNumberFormat="0" applyAlignment="0" applyProtection="0"/>
    <xf numFmtId="0" fontId="34" fillId="44" borderId="3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0" fontId="14" fillId="0" borderId="0" applyFill="0" applyBorder="0" applyAlignment="0" applyProtection="0"/>
    <xf numFmtId="176" fontId="14" fillId="0" borderId="0" applyFill="0" applyBorder="0" applyAlignment="0" applyProtection="0"/>
    <xf numFmtId="181" fontId="14" fillId="0" borderId="0" applyFill="0" applyBorder="0" applyAlignment="0" applyProtection="0"/>
    <xf numFmtId="182" fontId="14" fillId="0" borderId="0" applyFill="0" applyBorder="0" applyAlignment="0" applyProtection="0"/>
    <xf numFmtId="183" fontId="14" fillId="0" borderId="0" applyFill="0" applyBorder="0" applyAlignment="0" applyProtection="0"/>
    <xf numFmtId="184" fontId="14" fillId="0" borderId="0" applyFill="0" applyBorder="0" applyAlignment="0" applyProtection="0"/>
    <xf numFmtId="0" fontId="43" fillId="0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71" fillId="2" borderId="0" applyProtection="0"/>
    <xf numFmtId="0" fontId="84" fillId="0" borderId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37">
    <xf numFmtId="0" fontId="0" fillId="0" borderId="0" xfId="0" applyAlignment="1">
      <alignment vertical="top"/>
      <protection locked="0"/>
    </xf>
    <xf numFmtId="0" fontId="0" fillId="49" borderId="0" xfId="0" applyFont="1" applyFill="1" applyAlignment="1">
      <alignment horizontal="left" vertical="center"/>
      <protection locked="0"/>
    </xf>
    <xf numFmtId="0" fontId="0" fillId="49" borderId="0" xfId="0" applyFill="1" applyAlignment="1">
      <alignment horizontal="left" vertical="center"/>
      <protection locked="0"/>
    </xf>
    <xf numFmtId="164" fontId="0" fillId="49" borderId="0" xfId="0" applyNumberFormat="1" applyFill="1" applyAlignment="1">
      <alignment horizontal="center" vertical="center"/>
      <protection locked="0"/>
    </xf>
    <xf numFmtId="0" fontId="0" fillId="49" borderId="0" xfId="0" applyFill="1" applyAlignment="1">
      <alignment horizontal="left" vertical="center" wrapText="1"/>
      <protection locked="0"/>
    </xf>
    <xf numFmtId="0" fontId="0" fillId="49" borderId="0" xfId="0" applyFill="1" applyAlignment="1">
      <alignment horizontal="center" vertical="center" wrapText="1"/>
      <protection locked="0"/>
    </xf>
    <xf numFmtId="165" fontId="0" fillId="49" borderId="0" xfId="0" applyNumberFormat="1" applyFill="1" applyAlignment="1">
      <alignment horizontal="right" vertical="center"/>
      <protection locked="0"/>
    </xf>
    <xf numFmtId="166" fontId="0" fillId="49" borderId="0" xfId="0" applyNumberFormat="1" applyFill="1" applyAlignment="1">
      <alignment horizontal="right" vertical="center"/>
      <protection locked="0"/>
    </xf>
    <xf numFmtId="0" fontId="1" fillId="50" borderId="0" xfId="0" applyFont="1" applyFill="1" applyAlignment="1" applyProtection="1">
      <alignment horizontal="left" vertical="center"/>
    </xf>
    <xf numFmtId="0" fontId="2" fillId="50" borderId="0" xfId="0" applyFont="1" applyFill="1" applyAlignment="1" applyProtection="1">
      <alignment horizontal="left" vertical="center"/>
    </xf>
    <xf numFmtId="0" fontId="2" fillId="50" borderId="0" xfId="0" applyFont="1" applyFill="1" applyAlignment="1" applyProtection="1">
      <alignment horizontal="center" vertical="center"/>
    </xf>
    <xf numFmtId="0" fontId="3" fillId="50" borderId="0" xfId="0" applyFont="1" applyFill="1" applyAlignment="1" applyProtection="1">
      <alignment horizontal="left" vertical="center"/>
    </xf>
    <xf numFmtId="0" fontId="6" fillId="50" borderId="0" xfId="0" applyFont="1" applyFill="1" applyAlignment="1" applyProtection="1">
      <alignment horizontal="left" vertical="center"/>
    </xf>
    <xf numFmtId="0" fontId="6" fillId="50" borderId="0" xfId="0" applyFont="1" applyFill="1" applyAlignment="1" applyProtection="1">
      <alignment horizontal="center" vertical="center"/>
    </xf>
    <xf numFmtId="0" fontId="9" fillId="49" borderId="0" xfId="0" applyFont="1" applyFill="1" applyAlignment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42" borderId="0" xfId="1319" applyFont="1" applyFill="1" applyAlignment="1" applyProtection="1">
      <alignment horizontal="left"/>
    </xf>
    <xf numFmtId="0" fontId="2" fillId="39" borderId="0" xfId="1325" applyFont="1" applyFill="1" applyAlignment="1">
      <alignment horizontal="left"/>
      <protection locked="0"/>
    </xf>
    <xf numFmtId="164" fontId="8" fillId="49" borderId="0" xfId="0" applyNumberFormat="1" applyFont="1" applyFill="1" applyBorder="1" applyAlignment="1">
      <alignment horizontal="center" vertical="center"/>
      <protection locked="0"/>
    </xf>
    <xf numFmtId="0" fontId="8" fillId="49" borderId="0" xfId="0" applyFont="1" applyFill="1" applyBorder="1" applyAlignment="1">
      <alignment horizontal="left" vertical="center" wrapText="1"/>
      <protection locked="0"/>
    </xf>
    <xf numFmtId="0" fontId="8" fillId="49" borderId="0" xfId="0" applyFont="1" applyFill="1" applyBorder="1" applyAlignment="1">
      <alignment horizontal="center" vertical="center" wrapText="1"/>
      <protection locked="0"/>
    </xf>
    <xf numFmtId="165" fontId="8" fillId="49" borderId="0" xfId="0" applyNumberFormat="1" applyFont="1" applyFill="1" applyBorder="1" applyAlignment="1">
      <alignment horizontal="right" vertical="center"/>
      <protection locked="0"/>
    </xf>
    <xf numFmtId="168" fontId="8" fillId="49" borderId="0" xfId="0" applyNumberFormat="1" applyFont="1" applyFill="1" applyBorder="1" applyAlignment="1" applyProtection="1">
      <alignment horizontal="right" vertical="center"/>
    </xf>
    <xf numFmtId="167" fontId="8" fillId="49" borderId="0" xfId="0" applyNumberFormat="1" applyFont="1" applyFill="1" applyBorder="1" applyAlignment="1">
      <alignment horizontal="right" vertical="center"/>
      <protection locked="0"/>
    </xf>
    <xf numFmtId="167" fontId="8" fillId="49" borderId="0" xfId="0" applyNumberFormat="1" applyFont="1" applyFill="1" applyBorder="1" applyAlignment="1" applyProtection="1">
      <alignment horizontal="right" vertical="center"/>
    </xf>
    <xf numFmtId="164" fontId="3" fillId="49" borderId="0" xfId="0" applyNumberFormat="1" applyFont="1" applyFill="1" applyAlignment="1">
      <alignment horizontal="center"/>
      <protection locked="0"/>
    </xf>
    <xf numFmtId="0" fontId="3" fillId="49" borderId="0" xfId="0" applyNumberFormat="1" applyFont="1" applyFill="1" applyAlignment="1">
      <alignment horizontal="left" wrapText="1"/>
      <protection locked="0"/>
    </xf>
    <xf numFmtId="0" fontId="3" fillId="49" borderId="0" xfId="0" applyFont="1" applyFill="1" applyAlignment="1">
      <alignment horizontal="left" wrapText="1"/>
      <protection locked="0"/>
    </xf>
    <xf numFmtId="0" fontId="3" fillId="49" borderId="0" xfId="0" applyFont="1" applyFill="1" applyAlignment="1">
      <alignment horizontal="center" wrapText="1"/>
      <protection locked="0"/>
    </xf>
    <xf numFmtId="168" fontId="3" fillId="49" borderId="0" xfId="0" applyNumberFormat="1" applyFont="1" applyFill="1" applyAlignment="1">
      <alignment horizontal="right"/>
      <protection locked="0"/>
    </xf>
    <xf numFmtId="4" fontId="3" fillId="49" borderId="0" xfId="0" applyNumberFormat="1" applyFont="1" applyFill="1" applyAlignment="1" applyProtection="1">
      <alignment horizontal="right"/>
    </xf>
    <xf numFmtId="167" fontId="3" fillId="49" borderId="0" xfId="0" applyNumberFormat="1" applyFont="1" applyFill="1" applyAlignment="1" applyProtection="1">
      <alignment horizontal="right"/>
    </xf>
    <xf numFmtId="0" fontId="0" fillId="49" borderId="0" xfId="0" applyFill="1" applyAlignment="1">
      <alignment horizontal="left"/>
      <protection locked="0"/>
    </xf>
    <xf numFmtId="169" fontId="8" fillId="49" borderId="0" xfId="0" applyNumberFormat="1" applyFont="1" applyFill="1" applyBorder="1" applyAlignment="1" applyProtection="1">
      <alignment horizontal="right" vertical="center"/>
    </xf>
    <xf numFmtId="0" fontId="17" fillId="0" borderId="0" xfId="1325" applyFont="1" applyFill="1" applyAlignment="1">
      <alignment horizontal="right"/>
      <protection locked="0"/>
    </xf>
    <xf numFmtId="0" fontId="17" fillId="0" borderId="0" xfId="1325" applyFont="1" applyFill="1" applyAlignment="1">
      <alignment horizontal="left" wrapText="1"/>
      <protection locked="0"/>
    </xf>
    <xf numFmtId="0" fontId="17" fillId="0" borderId="0" xfId="1325" applyFont="1" applyFill="1" applyAlignment="1">
      <alignment horizontal="center" wrapText="1"/>
      <protection locked="0"/>
    </xf>
    <xf numFmtId="4" fontId="17" fillId="0" borderId="0" xfId="1325" applyNumberFormat="1" applyFont="1" applyFill="1" applyAlignment="1">
      <alignment horizontal="right"/>
      <protection locked="0"/>
    </xf>
    <xf numFmtId="0" fontId="10" fillId="0" borderId="0" xfId="1325" applyFill="1" applyAlignment="1">
      <alignment horizontal="left" vertical="top"/>
      <protection locked="0"/>
    </xf>
    <xf numFmtId="169" fontId="10" fillId="0" borderId="0" xfId="1325" applyNumberFormat="1" applyFont="1" applyFill="1" applyAlignment="1">
      <alignment horizontal="center" vertical="top"/>
      <protection locked="0"/>
    </xf>
    <xf numFmtId="164" fontId="0" fillId="49" borderId="0" xfId="0" applyNumberFormat="1" applyFill="1" applyAlignment="1" applyProtection="1">
      <alignment horizontal="center" vertical="center"/>
      <protection locked="0"/>
    </xf>
    <xf numFmtId="0" fontId="0" fillId="49" borderId="0" xfId="0" applyFill="1" applyAlignment="1" applyProtection="1">
      <alignment horizontal="left" vertical="center" wrapText="1"/>
      <protection locked="0"/>
    </xf>
    <xf numFmtId="0" fontId="18" fillId="49" borderId="0" xfId="0" applyFont="1" applyFill="1" applyAlignment="1" applyProtection="1">
      <alignment horizontal="left" vertical="center"/>
      <protection locked="0"/>
    </xf>
    <xf numFmtId="0" fontId="0" fillId="49" borderId="0" xfId="0" applyFill="1" applyAlignment="1" applyProtection="1">
      <alignment horizontal="center" vertical="center" wrapText="1"/>
      <protection locked="0"/>
    </xf>
    <xf numFmtId="169" fontId="0" fillId="49" borderId="0" xfId="0" applyNumberFormat="1" applyFill="1" applyAlignment="1" applyProtection="1">
      <alignment vertical="center"/>
      <protection locked="0"/>
    </xf>
    <xf numFmtId="4" fontId="0" fillId="49" borderId="0" xfId="0" applyNumberFormat="1" applyFill="1" applyAlignment="1" applyProtection="1">
      <alignment horizontal="right" vertical="center"/>
      <protection locked="0"/>
    </xf>
    <xf numFmtId="165" fontId="0" fillId="49" borderId="0" xfId="0" applyNumberFormat="1" applyFill="1" applyAlignment="1" applyProtection="1">
      <alignment horizontal="right" vertical="center"/>
      <protection locked="0"/>
    </xf>
    <xf numFmtId="0" fontId="0" fillId="49" borderId="0" xfId="0" applyFont="1" applyFill="1" applyAlignment="1" applyProtection="1">
      <alignment horizontal="left" vertical="center"/>
      <protection locked="0"/>
    </xf>
    <xf numFmtId="0" fontId="12" fillId="0" borderId="0" xfId="1324" applyFont="1"/>
    <xf numFmtId="4" fontId="12" fillId="0" borderId="0" xfId="1324" applyNumberFormat="1" applyFont="1"/>
    <xf numFmtId="169" fontId="12" fillId="0" borderId="0" xfId="1324" applyNumberFormat="1" applyFont="1"/>
    <xf numFmtId="0" fontId="14" fillId="0" borderId="0" xfId="1321" applyFont="1"/>
    <xf numFmtId="0" fontId="38" fillId="39" borderId="0" xfId="1325" applyFont="1" applyFill="1" applyAlignment="1">
      <alignment horizontal="left"/>
      <protection locked="0"/>
    </xf>
    <xf numFmtId="0" fontId="38" fillId="39" borderId="0" xfId="1325" applyFont="1" applyFill="1" applyAlignment="1">
      <alignment horizontal="center"/>
      <protection locked="0"/>
    </xf>
    <xf numFmtId="0" fontId="10" fillId="0" borderId="0" xfId="1325" applyAlignment="1">
      <alignment horizontal="left" vertical="top"/>
      <protection locked="0"/>
    </xf>
    <xf numFmtId="0" fontId="3" fillId="39" borderId="0" xfId="1325" applyFont="1" applyFill="1" applyAlignment="1">
      <alignment horizontal="left"/>
      <protection locked="0"/>
    </xf>
    <xf numFmtId="0" fontId="40" fillId="2" borderId="26" xfId="1325" applyFont="1" applyFill="1" applyBorder="1" applyAlignment="1">
      <alignment horizontal="center" vertical="center" wrapText="1"/>
      <protection locked="0"/>
    </xf>
    <xf numFmtId="164" fontId="41" fillId="0" borderId="0" xfId="1316" applyNumberFormat="1" applyFont="1" applyFill="1" applyAlignment="1">
      <alignment horizontal="center"/>
    </xf>
    <xf numFmtId="0" fontId="41" fillId="0" borderId="0" xfId="1316" applyFont="1" applyFill="1" applyAlignment="1">
      <alignment horizontal="right" wrapText="1"/>
    </xf>
    <xf numFmtId="0" fontId="41" fillId="0" borderId="0" xfId="1316" applyFont="1" applyFill="1" applyAlignment="1">
      <alignment horizontal="left" wrapText="1"/>
    </xf>
    <xf numFmtId="165" fontId="41" fillId="0" borderId="0" xfId="1316" applyNumberFormat="1" applyFont="1" applyFill="1" applyAlignment="1">
      <alignment horizontal="right"/>
    </xf>
    <xf numFmtId="166" fontId="41" fillId="0" borderId="0" xfId="1316" applyNumberFormat="1" applyFont="1" applyFill="1" applyAlignment="1">
      <alignment horizontal="right"/>
    </xf>
    <xf numFmtId="4" fontId="39" fillId="0" borderId="0" xfId="1325" applyNumberFormat="1" applyFont="1" applyFill="1" applyAlignment="1">
      <alignment horizontal="right"/>
      <protection locked="0"/>
    </xf>
    <xf numFmtId="0" fontId="16" fillId="0" borderId="0" xfId="1316" applyFont="1" applyFill="1" applyAlignment="1">
      <alignment horizontal="left" vertical="top"/>
    </xf>
    <xf numFmtId="171" fontId="40" fillId="0" borderId="27" xfId="1325" applyNumberFormat="1" applyFont="1" applyFill="1" applyBorder="1" applyAlignment="1">
      <alignment horizontal="right" vertical="top"/>
      <protection locked="0"/>
    </xf>
    <xf numFmtId="0" fontId="40" fillId="0" borderId="28" xfId="1325" applyFont="1" applyFill="1" applyBorder="1" applyAlignment="1">
      <alignment horizontal="left" vertical="top" wrapText="1"/>
      <protection locked="0"/>
    </xf>
    <xf numFmtId="0" fontId="40" fillId="0" borderId="28" xfId="1325" applyFont="1" applyFill="1" applyBorder="1" applyAlignment="1">
      <alignment horizontal="center" vertical="top" wrapText="1"/>
      <protection locked="0"/>
    </xf>
    <xf numFmtId="169" fontId="40" fillId="0" borderId="28" xfId="1325" applyNumberFormat="1" applyFont="1" applyFill="1" applyBorder="1" applyAlignment="1">
      <alignment horizontal="right" vertical="top"/>
      <protection locked="0"/>
    </xf>
    <xf numFmtId="4" fontId="2" fillId="0" borderId="28" xfId="1325" applyNumberFormat="1" applyFont="1" applyFill="1" applyBorder="1" applyAlignment="1">
      <alignment horizontal="right" vertical="top"/>
      <protection locked="0"/>
    </xf>
    <xf numFmtId="4" fontId="40" fillId="0" borderId="28" xfId="1325" applyNumberFormat="1" applyFont="1" applyFill="1" applyBorder="1" applyAlignment="1">
      <alignment horizontal="right" vertical="top"/>
      <protection locked="0"/>
    </xf>
    <xf numFmtId="0" fontId="40" fillId="0" borderId="29" xfId="1325" applyFont="1" applyFill="1" applyBorder="1" applyAlignment="1">
      <alignment horizontal="left" vertical="top" wrapText="1"/>
      <protection locked="0"/>
    </xf>
    <xf numFmtId="4" fontId="40" fillId="0" borderId="30" xfId="1325" applyNumberFormat="1" applyFont="1" applyFill="1" applyBorder="1" applyAlignment="1">
      <alignment horizontal="right" vertical="top"/>
      <protection locked="0"/>
    </xf>
    <xf numFmtId="169" fontId="40" fillId="0" borderId="31" xfId="1325" applyNumberFormat="1" applyFont="1" applyFill="1" applyBorder="1" applyAlignment="1">
      <alignment horizontal="right" vertical="top"/>
      <protection locked="0"/>
    </xf>
    <xf numFmtId="4" fontId="2" fillId="0" borderId="31" xfId="1325" applyNumberFormat="1" applyFont="1" applyFill="1" applyBorder="1" applyAlignment="1">
      <alignment horizontal="right" vertical="top"/>
      <protection locked="0"/>
    </xf>
    <xf numFmtId="0" fontId="20" fillId="0" borderId="0" xfId="1317"/>
    <xf numFmtId="0" fontId="75" fillId="0" borderId="0" xfId="1347" applyNumberFormat="1" applyFont="1" applyFill="1" applyBorder="1" applyProtection="1">
      <protection locked="0"/>
    </xf>
    <xf numFmtId="0" fontId="43" fillId="0" borderId="0" xfId="1347" applyNumberFormat="1" applyFont="1"/>
    <xf numFmtId="0" fontId="76" fillId="0" borderId="0" xfId="1347" applyNumberFormat="1" applyFont="1" applyBorder="1"/>
    <xf numFmtId="0" fontId="43" fillId="0" borderId="0" xfId="1347" applyNumberFormat="1" applyFont="1" applyAlignment="1">
      <alignment horizontal="centerContinuous"/>
    </xf>
    <xf numFmtId="185" fontId="43" fillId="0" borderId="0" xfId="1347" applyNumberFormat="1" applyFont="1" applyAlignment="1">
      <alignment horizontal="right"/>
    </xf>
    <xf numFmtId="0" fontId="43" fillId="0" borderId="0" xfId="1320" applyFont="1"/>
    <xf numFmtId="1" fontId="72" fillId="0" borderId="0" xfId="1347" applyNumberFormat="1" applyFont="1" applyBorder="1" applyAlignment="1">
      <alignment horizontal="left"/>
    </xf>
    <xf numFmtId="0" fontId="76" fillId="0" borderId="0" xfId="1347" applyNumberFormat="1" applyFont="1" applyAlignment="1">
      <alignment horizontal="left"/>
    </xf>
    <xf numFmtId="0" fontId="76" fillId="0" borderId="0" xfId="1347" applyNumberFormat="1" applyFont="1" applyFill="1" applyBorder="1" applyProtection="1">
      <protection locked="0"/>
    </xf>
    <xf numFmtId="1" fontId="77" fillId="0" borderId="0" xfId="1347" applyNumberFormat="1" applyFont="1" applyBorder="1" applyAlignment="1">
      <alignment horizontal="left"/>
    </xf>
    <xf numFmtId="0" fontId="72" fillId="0" borderId="0" xfId="1347" applyNumberFormat="1" applyFont="1" applyAlignment="1">
      <alignment horizontal="left"/>
    </xf>
    <xf numFmtId="0" fontId="52" fillId="0" borderId="0" xfId="1347" applyNumberFormat="1" applyFont="1" applyAlignment="1">
      <alignment horizontal="left"/>
    </xf>
    <xf numFmtId="0" fontId="78" fillId="0" borderId="0" xfId="1347" applyNumberFormat="1" applyFont="1" applyAlignment="1">
      <alignment horizontal="left"/>
    </xf>
    <xf numFmtId="0" fontId="43" fillId="0" borderId="0" xfId="1347" applyNumberFormat="1" applyFont="1" applyAlignment="1">
      <alignment horizontal="center"/>
    </xf>
    <xf numFmtId="0" fontId="43" fillId="0" borderId="0" xfId="1347" applyNumberFormat="1" applyFont="1" applyAlignment="1">
      <alignment horizontal="right"/>
    </xf>
    <xf numFmtId="0" fontId="43" fillId="0" borderId="0" xfId="1347" applyNumberFormat="1" applyFont="1" applyBorder="1"/>
    <xf numFmtId="185" fontId="43" fillId="0" borderId="0" xfId="1347" applyNumberFormat="1" applyFont="1" applyBorder="1" applyAlignment="1">
      <alignment horizontal="right"/>
    </xf>
    <xf numFmtId="0" fontId="71" fillId="0" borderId="32" xfId="1347" applyNumberFormat="1" applyFont="1" applyBorder="1"/>
    <xf numFmtId="0" fontId="16" fillId="0" borderId="33" xfId="1347" applyNumberFormat="1" applyFont="1" applyBorder="1" applyAlignment="1">
      <alignment horizontal="center"/>
    </xf>
    <xf numFmtId="0" fontId="43" fillId="0" borderId="34" xfId="1347" applyNumberFormat="1" applyFont="1" applyBorder="1"/>
    <xf numFmtId="0" fontId="43" fillId="0" borderId="33" xfId="1347" applyNumberFormat="1" applyFont="1" applyBorder="1" applyAlignment="1">
      <alignment horizontal="right"/>
    </xf>
    <xf numFmtId="49" fontId="43" fillId="0" borderId="33" xfId="1347" applyNumberFormat="1" applyFont="1" applyBorder="1" applyAlignment="1">
      <alignment horizontal="center"/>
    </xf>
    <xf numFmtId="2" fontId="43" fillId="0" borderId="33" xfId="1347" applyNumberFormat="1" applyFont="1" applyBorder="1" applyAlignment="1">
      <alignment horizontal="right"/>
    </xf>
    <xf numFmtId="185" fontId="43" fillId="0" borderId="33" xfId="1347" applyNumberFormat="1" applyFont="1" applyBorder="1" applyAlignment="1">
      <alignment horizontal="right"/>
    </xf>
    <xf numFmtId="1" fontId="43" fillId="0" borderId="35" xfId="1347" applyNumberFormat="1" applyFont="1" applyBorder="1" applyAlignment="1">
      <alignment horizontal="right"/>
    </xf>
    <xf numFmtId="0" fontId="43" fillId="0" borderId="0" xfId="1320" applyFont="1" applyBorder="1"/>
    <xf numFmtId="0" fontId="79" fillId="0" borderId="36" xfId="1347" applyNumberFormat="1" applyFont="1" applyBorder="1" applyAlignment="1">
      <alignment horizontal="center"/>
    </xf>
    <xf numFmtId="0" fontId="79" fillId="0" borderId="37" xfId="1347" applyNumberFormat="1" applyFont="1" applyBorder="1"/>
    <xf numFmtId="0" fontId="77" fillId="0" borderId="0" xfId="1347" applyNumberFormat="1" applyFont="1" applyBorder="1"/>
    <xf numFmtId="0" fontId="79" fillId="0" borderId="0" xfId="1347" applyNumberFormat="1" applyFont="1" applyBorder="1"/>
    <xf numFmtId="49" fontId="79" fillId="0" borderId="0" xfId="1347" applyNumberFormat="1" applyFont="1" applyBorder="1" applyAlignment="1">
      <alignment horizontal="center"/>
    </xf>
    <xf numFmtId="1" fontId="43" fillId="0" borderId="0" xfId="1323" applyNumberFormat="1" applyFont="1" applyBorder="1" applyAlignment="1">
      <alignment horizontal="right"/>
    </xf>
    <xf numFmtId="185" fontId="80" fillId="0" borderId="38" xfId="1347" applyNumberFormat="1" applyFont="1" applyBorder="1"/>
    <xf numFmtId="0" fontId="79" fillId="0" borderId="0" xfId="1320" applyFont="1" applyBorder="1"/>
    <xf numFmtId="0" fontId="71" fillId="0" borderId="36" xfId="1347" applyNumberFormat="1" applyFont="1" applyBorder="1"/>
    <xf numFmtId="0" fontId="81" fillId="0" borderId="39" xfId="1347" applyNumberFormat="1" applyFont="1" applyBorder="1"/>
    <xf numFmtId="49" fontId="43" fillId="0" borderId="0" xfId="1347" applyNumberFormat="1" applyFont="1" applyBorder="1" applyAlignment="1">
      <alignment horizontal="center"/>
    </xf>
    <xf numFmtId="2" fontId="43" fillId="0" borderId="0" xfId="1347" applyNumberFormat="1" applyFont="1" applyFill="1" applyBorder="1" applyAlignment="1">
      <alignment horizontal="right"/>
    </xf>
    <xf numFmtId="185" fontId="79" fillId="0" borderId="0" xfId="1347" applyNumberFormat="1" applyFont="1" applyBorder="1" applyAlignment="1"/>
    <xf numFmtId="1" fontId="79" fillId="0" borderId="38" xfId="1347" applyNumberFormat="1" applyFont="1" applyBorder="1"/>
    <xf numFmtId="0" fontId="43" fillId="0" borderId="36" xfId="1264" applyFont="1" applyFill="1" applyBorder="1" applyAlignment="1" applyProtection="1"/>
    <xf numFmtId="49" fontId="78" fillId="0" borderId="0" xfId="1347" applyNumberFormat="1" applyFont="1" applyBorder="1" applyAlignment="1">
      <alignment horizontal="center"/>
    </xf>
    <xf numFmtId="0" fontId="43" fillId="0" borderId="39" xfId="1264" applyFont="1" applyFill="1" applyBorder="1" applyAlignment="1" applyProtection="1"/>
    <xf numFmtId="186" fontId="79" fillId="0" borderId="0" xfId="1347" applyNumberFormat="1" applyFont="1" applyBorder="1" applyAlignment="1">
      <alignment horizontal="right"/>
    </xf>
    <xf numFmtId="4" fontId="79" fillId="0" borderId="38" xfId="1347" applyNumberFormat="1" applyFont="1" applyBorder="1"/>
    <xf numFmtId="0" fontId="71" fillId="0" borderId="40" xfId="1347" applyNumberFormat="1" applyFont="1" applyBorder="1"/>
    <xf numFmtId="0" fontId="80" fillId="0" borderId="41" xfId="1347" applyNumberFormat="1" applyFont="1" applyBorder="1"/>
    <xf numFmtId="0" fontId="80" fillId="0" borderId="42" xfId="1347" applyNumberFormat="1" applyFont="1" applyBorder="1"/>
    <xf numFmtId="0" fontId="77" fillId="0" borderId="42" xfId="1347" applyNumberFormat="1" applyFont="1" applyBorder="1"/>
    <xf numFmtId="49" fontId="77" fillId="0" borderId="42" xfId="1347" applyNumberFormat="1" applyFont="1" applyBorder="1" applyAlignment="1">
      <alignment horizontal="center"/>
    </xf>
    <xf numFmtId="1" fontId="77" fillId="0" borderId="42" xfId="1347" applyNumberFormat="1" applyFont="1" applyBorder="1" applyAlignment="1">
      <alignment horizontal="right"/>
    </xf>
    <xf numFmtId="4" fontId="71" fillId="0" borderId="42" xfId="1347" applyNumberFormat="1" applyFont="1" applyBorder="1" applyAlignment="1"/>
    <xf numFmtId="4" fontId="80" fillId="0" borderId="43" xfId="1347" applyNumberFormat="1" applyFont="1" applyBorder="1"/>
    <xf numFmtId="4" fontId="43" fillId="0" borderId="0" xfId="1323" applyNumberFormat="1" applyFont="1" applyBorder="1" applyAlignment="1">
      <alignment horizontal="right"/>
    </xf>
    <xf numFmtId="4" fontId="80" fillId="0" borderId="38" xfId="1347" applyNumberFormat="1" applyFont="1" applyBorder="1"/>
    <xf numFmtId="4" fontId="79" fillId="0" borderId="0" xfId="1347" applyNumberFormat="1" applyFont="1" applyBorder="1" applyAlignment="1"/>
    <xf numFmtId="0" fontId="38" fillId="0" borderId="36" xfId="1323" applyFont="1" applyBorder="1" applyAlignment="1">
      <alignment horizontal="center"/>
    </xf>
    <xf numFmtId="0" fontId="79" fillId="0" borderId="0" xfId="1323" applyFont="1" applyBorder="1"/>
    <xf numFmtId="0" fontId="37" fillId="0" borderId="0" xfId="1323" applyFont="1" applyBorder="1"/>
    <xf numFmtId="49" fontId="43" fillId="0" borderId="0" xfId="1323" applyNumberFormat="1" applyFont="1" applyBorder="1" applyAlignment="1">
      <alignment horizontal="center"/>
    </xf>
    <xf numFmtId="4" fontId="43" fillId="0" borderId="0" xfId="1323" applyNumberFormat="1" applyFont="1" applyBorder="1"/>
    <xf numFmtId="4" fontId="78" fillId="0" borderId="44" xfId="1323" applyNumberFormat="1" applyFont="1" applyBorder="1"/>
    <xf numFmtId="0" fontId="82" fillId="0" borderId="45" xfId="1347" applyNumberFormat="1" applyFont="1" applyFill="1" applyBorder="1"/>
    <xf numFmtId="0" fontId="82" fillId="0" borderId="46" xfId="1347" applyNumberFormat="1" applyFont="1" applyFill="1" applyBorder="1"/>
    <xf numFmtId="0" fontId="72" fillId="0" borderId="22" xfId="1347" applyNumberFormat="1" applyFont="1" applyFill="1" applyBorder="1"/>
    <xf numFmtId="0" fontId="82" fillId="0" borderId="22" xfId="1347" applyNumberFormat="1" applyFont="1" applyFill="1" applyBorder="1"/>
    <xf numFmtId="49" fontId="82" fillId="0" borderId="22" xfId="1347" applyNumberFormat="1" applyFont="1" applyFill="1" applyBorder="1" applyAlignment="1">
      <alignment horizontal="right"/>
    </xf>
    <xf numFmtId="185" fontId="82" fillId="0" borderId="22" xfId="1347" applyNumberFormat="1" applyFont="1" applyFill="1" applyBorder="1" applyAlignment="1">
      <alignment horizontal="right"/>
    </xf>
    <xf numFmtId="4" fontId="82" fillId="0" borderId="22" xfId="1347" applyNumberFormat="1" applyFont="1" applyFill="1" applyBorder="1" applyAlignment="1">
      <alignment horizontal="right"/>
    </xf>
    <xf numFmtId="4" fontId="72" fillId="0" borderId="47" xfId="1347" applyNumberFormat="1" applyFont="1" applyFill="1" applyBorder="1"/>
    <xf numFmtId="4" fontId="79" fillId="0" borderId="48" xfId="1347" applyNumberFormat="1" applyFont="1" applyBorder="1" applyAlignment="1">
      <alignment horizontal="right"/>
    </xf>
    <xf numFmtId="4" fontId="79" fillId="0" borderId="49" xfId="1347" applyNumberFormat="1" applyFont="1" applyBorder="1"/>
    <xf numFmtId="0" fontId="43" fillId="0" borderId="50" xfId="1264" applyFont="1" applyFill="1" applyBorder="1" applyAlignment="1" applyProtection="1"/>
    <xf numFmtId="49" fontId="78" fillId="0" borderId="51" xfId="1347" applyNumberFormat="1" applyFont="1" applyBorder="1" applyAlignment="1">
      <alignment horizontal="center"/>
    </xf>
    <xf numFmtId="0" fontId="43" fillId="0" borderId="51" xfId="1264" applyFont="1" applyFill="1" applyBorder="1" applyAlignment="1" applyProtection="1"/>
    <xf numFmtId="0" fontId="79" fillId="0" borderId="51" xfId="1347" applyNumberFormat="1" applyFont="1" applyBorder="1"/>
    <xf numFmtId="49" fontId="79" fillId="0" borderId="51" xfId="1347" applyNumberFormat="1" applyFont="1" applyBorder="1" applyAlignment="1">
      <alignment horizontal="center"/>
    </xf>
    <xf numFmtId="186" fontId="79" fillId="0" borderId="51" xfId="1347" applyNumberFormat="1" applyFont="1" applyBorder="1" applyAlignment="1">
      <alignment horizontal="right"/>
    </xf>
    <xf numFmtId="4" fontId="79" fillId="0" borderId="51" xfId="1347" applyNumberFormat="1" applyFont="1" applyBorder="1" applyAlignment="1">
      <alignment horizontal="right"/>
    </xf>
    <xf numFmtId="4" fontId="79" fillId="0" borderId="52" xfId="1347" applyNumberFormat="1" applyFont="1" applyBorder="1"/>
    <xf numFmtId="0" fontId="82" fillId="51" borderId="45" xfId="1347" applyNumberFormat="1" applyFont="1" applyFill="1" applyBorder="1"/>
    <xf numFmtId="0" fontId="82" fillId="51" borderId="46" xfId="1347" applyNumberFormat="1" applyFont="1" applyFill="1" applyBorder="1"/>
    <xf numFmtId="0" fontId="72" fillId="51" borderId="22" xfId="1347" applyNumberFormat="1" applyFont="1" applyFill="1" applyBorder="1"/>
    <xf numFmtId="0" fontId="82" fillId="51" borderId="22" xfId="1347" applyNumberFormat="1" applyFont="1" applyFill="1" applyBorder="1"/>
    <xf numFmtId="49" fontId="82" fillId="51" borderId="22" xfId="1347" applyNumberFormat="1" applyFont="1" applyFill="1" applyBorder="1" applyAlignment="1">
      <alignment horizontal="right"/>
    </xf>
    <xf numFmtId="185" fontId="82" fillId="51" borderId="22" xfId="1347" applyNumberFormat="1" applyFont="1" applyFill="1" applyBorder="1" applyAlignment="1">
      <alignment horizontal="right"/>
    </xf>
    <xf numFmtId="4" fontId="82" fillId="51" borderId="22" xfId="1347" applyNumberFormat="1" applyFont="1" applyFill="1" applyBorder="1" applyAlignment="1">
      <alignment horizontal="right"/>
    </xf>
    <xf numFmtId="4" fontId="72" fillId="51" borderId="47" xfId="1347" applyNumberFormat="1" applyFont="1" applyFill="1" applyBorder="1"/>
    <xf numFmtId="0" fontId="79" fillId="0" borderId="0" xfId="1347" applyNumberFormat="1" applyFont="1" applyBorder="1" applyAlignment="1">
      <alignment horizontal="center"/>
    </xf>
    <xf numFmtId="1" fontId="79" fillId="0" borderId="0" xfId="1347" applyNumberFormat="1" applyFont="1" applyBorder="1" applyAlignment="1">
      <alignment horizontal="right"/>
    </xf>
    <xf numFmtId="185" fontId="79" fillId="0" borderId="0" xfId="1347" applyNumberFormat="1" applyFont="1" applyBorder="1" applyAlignment="1">
      <alignment horizontal="right"/>
    </xf>
    <xf numFmtId="1" fontId="79" fillId="0" borderId="0" xfId="1347" applyNumberFormat="1" applyFont="1" applyBorder="1"/>
    <xf numFmtId="0" fontId="38" fillId="0" borderId="0" xfId="1347" applyNumberFormat="1" applyFont="1" applyBorder="1" applyAlignment="1">
      <alignment horizontal="center"/>
    </xf>
    <xf numFmtId="2" fontId="43" fillId="0" borderId="0" xfId="1347" applyNumberFormat="1" applyFont="1" applyBorder="1" applyAlignment="1">
      <alignment horizontal="right"/>
    </xf>
    <xf numFmtId="1" fontId="43" fillId="0" borderId="0" xfId="1347" applyNumberFormat="1" applyFont="1" applyBorder="1"/>
    <xf numFmtId="0" fontId="71" fillId="0" borderId="0" xfId="1347" applyNumberFormat="1" applyFont="1" applyBorder="1"/>
    <xf numFmtId="4" fontId="79" fillId="0" borderId="44" xfId="1347" applyNumberFormat="1" applyFont="1" applyBorder="1"/>
    <xf numFmtId="0" fontId="2" fillId="0" borderId="24" xfId="0" applyFont="1" applyFill="1" applyBorder="1" applyAlignment="1">
      <alignment horizontal="left" vertical="center" wrapText="1"/>
      <protection locked="0"/>
    </xf>
    <xf numFmtId="167" fontId="83" fillId="49" borderId="0" xfId="0" applyNumberFormat="1" applyFont="1" applyFill="1" applyBorder="1" applyAlignment="1" applyProtection="1">
      <alignment horizontal="right" vertical="center"/>
    </xf>
    <xf numFmtId="4" fontId="79" fillId="0" borderId="2" xfId="1347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left" vertical="center"/>
      <protection locked="0"/>
    </xf>
    <xf numFmtId="170" fontId="2" fillId="0" borderId="24" xfId="0" applyNumberFormat="1" applyFont="1" applyFill="1" applyBorder="1" applyAlignment="1">
      <alignment horizontal="right" vertical="center"/>
      <protection locked="0"/>
    </xf>
    <xf numFmtId="168" fontId="2" fillId="0" borderId="24" xfId="0" applyNumberFormat="1" applyFont="1" applyFill="1" applyBorder="1" applyAlignment="1" applyProtection="1">
      <alignment horizontal="right" vertical="center"/>
    </xf>
    <xf numFmtId="168" fontId="2" fillId="0" borderId="25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 vertical="center" wrapText="1"/>
      <protection locked="0"/>
    </xf>
    <xf numFmtId="168" fontId="2" fillId="0" borderId="24" xfId="0" applyNumberFormat="1" applyFont="1" applyFill="1" applyBorder="1" applyAlignment="1">
      <alignment horizontal="right" vertical="center"/>
      <protection locked="0"/>
    </xf>
    <xf numFmtId="0" fontId="2" fillId="0" borderId="24" xfId="0" applyFont="1" applyFill="1" applyBorder="1" applyAlignment="1">
      <alignment horizontal="center" vertical="center" wrapText="1"/>
      <protection locked="0"/>
    </xf>
    <xf numFmtId="167" fontId="2" fillId="0" borderId="24" xfId="0" applyNumberFormat="1" applyFont="1" applyFill="1" applyBorder="1" applyAlignment="1" applyProtection="1">
      <alignment horizontal="right" vertical="center"/>
    </xf>
    <xf numFmtId="0" fontId="40" fillId="0" borderId="28" xfId="1325" quotePrefix="1" applyFont="1" applyFill="1" applyBorder="1" applyAlignment="1">
      <alignment horizontal="left" vertical="top" wrapText="1"/>
      <protection locked="0"/>
    </xf>
    <xf numFmtId="0" fontId="5" fillId="0" borderId="2" xfId="0" quotePrefix="1" applyFont="1" applyFill="1" applyBorder="1" applyAlignment="1">
      <alignment horizontal="left" vertical="center" wrapText="1"/>
      <protection locked="0"/>
    </xf>
    <xf numFmtId="164" fontId="3" fillId="0" borderId="0" xfId="0" applyNumberFormat="1" applyFont="1" applyFill="1" applyAlignment="1">
      <alignment horizontal="center"/>
      <protection locked="0"/>
    </xf>
    <xf numFmtId="0" fontId="3" fillId="0" borderId="0" xfId="0" applyNumberFormat="1" applyFont="1" applyFill="1" applyAlignment="1">
      <alignment horizontal="left" wrapText="1"/>
      <protection locked="0"/>
    </xf>
    <xf numFmtId="0" fontId="3" fillId="0" borderId="0" xfId="0" applyFont="1" applyFill="1" applyAlignment="1">
      <alignment horizontal="left" wrapText="1"/>
      <protection locked="0"/>
    </xf>
    <xf numFmtId="0" fontId="3" fillId="0" borderId="0" xfId="0" applyFont="1" applyFill="1" applyAlignment="1">
      <alignment horizontal="center" wrapText="1"/>
      <protection locked="0"/>
    </xf>
    <xf numFmtId="168" fontId="3" fillId="0" borderId="0" xfId="0" applyNumberFormat="1" applyFont="1" applyFill="1" applyAlignment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Alignment="1" applyProtection="1">
      <alignment horizontal="left"/>
    </xf>
    <xf numFmtId="11" fontId="2" fillId="0" borderId="24" xfId="0" quotePrefix="1" applyNumberFormat="1" applyFont="1" applyFill="1" applyBorder="1" applyAlignment="1">
      <alignment horizontal="center" vertical="center" wrapText="1"/>
      <protection locked="0"/>
    </xf>
    <xf numFmtId="167" fontId="2" fillId="49" borderId="24" xfId="0" applyNumberFormat="1" applyFont="1" applyFill="1" applyBorder="1" applyAlignment="1" applyProtection="1">
      <alignment horizontal="right" vertical="center"/>
    </xf>
    <xf numFmtId="0" fontId="86" fillId="0" borderId="0" xfId="1347" applyNumberFormat="1" applyFont="1" applyAlignment="1">
      <alignment horizontal="centerContinuous"/>
    </xf>
    <xf numFmtId="0" fontId="52" fillId="0" borderId="0" xfId="1347" applyNumberFormat="1" applyFont="1" applyBorder="1"/>
    <xf numFmtId="0" fontId="85" fillId="0" borderId="0" xfId="1347" applyNumberFormat="1" applyFont="1" applyAlignment="1">
      <alignment horizontal="center"/>
    </xf>
    <xf numFmtId="0" fontId="0" fillId="49" borderId="0" xfId="0" applyFill="1" applyAlignment="1">
      <alignment horizontal="left" vertical="center"/>
      <protection locked="0"/>
    </xf>
    <xf numFmtId="164" fontId="3" fillId="49" borderId="0" xfId="0" applyNumberFormat="1" applyFont="1" applyFill="1" applyAlignment="1">
      <alignment horizontal="center"/>
      <protection locked="0"/>
    </xf>
    <xf numFmtId="0" fontId="3" fillId="49" borderId="0" xfId="0" applyFont="1" applyFill="1" applyAlignment="1">
      <alignment horizontal="left" wrapText="1"/>
      <protection locked="0"/>
    </xf>
    <xf numFmtId="0" fontId="3" fillId="49" borderId="0" xfId="0" applyFont="1" applyFill="1" applyAlignment="1">
      <alignment horizontal="center" wrapText="1"/>
      <protection locked="0"/>
    </xf>
    <xf numFmtId="168" fontId="3" fillId="49" borderId="0" xfId="0" applyNumberFormat="1" applyFont="1" applyFill="1" applyAlignment="1">
      <alignment horizontal="right"/>
      <protection locked="0"/>
    </xf>
    <xf numFmtId="4" fontId="3" fillId="49" borderId="0" xfId="0" applyNumberFormat="1" applyFont="1" applyFill="1" applyAlignment="1" applyProtection="1">
      <alignment horizontal="right"/>
    </xf>
    <xf numFmtId="167" fontId="3" fillId="49" borderId="0" xfId="0" applyNumberFormat="1" applyFont="1" applyFill="1" applyAlignment="1" applyProtection="1">
      <alignment horizontal="right"/>
    </xf>
    <xf numFmtId="0" fontId="2" fillId="0" borderId="24" xfId="0" applyFont="1" applyFill="1" applyBorder="1" applyAlignment="1">
      <alignment horizontal="left" vertical="center" wrapText="1"/>
      <protection locked="0"/>
    </xf>
    <xf numFmtId="164" fontId="2" fillId="0" borderId="23" xfId="0" applyNumberFormat="1" applyFont="1" applyFill="1" applyBorder="1" applyAlignment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right" vertical="center"/>
    </xf>
    <xf numFmtId="170" fontId="2" fillId="0" borderId="24" xfId="0" applyNumberFormat="1" applyFont="1" applyFill="1" applyBorder="1" applyAlignment="1">
      <alignment horizontal="right" vertical="center"/>
      <protection locked="0"/>
    </xf>
    <xf numFmtId="168" fontId="2" fillId="0" borderId="24" xfId="0" applyNumberFormat="1" applyFont="1" applyFill="1" applyBorder="1" applyAlignment="1" applyProtection="1">
      <alignment horizontal="right" vertical="center"/>
    </xf>
    <xf numFmtId="168" fontId="2" fillId="0" borderId="25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 vertical="center" wrapText="1"/>
      <protection locked="0"/>
    </xf>
    <xf numFmtId="168" fontId="2" fillId="0" borderId="24" xfId="0" applyNumberFormat="1" applyFont="1" applyFill="1" applyBorder="1" applyAlignment="1">
      <alignment horizontal="right" vertical="center"/>
      <protection locked="0"/>
    </xf>
    <xf numFmtId="0" fontId="2" fillId="0" borderId="24" xfId="0" applyFont="1" applyFill="1" applyBorder="1" applyAlignment="1">
      <alignment horizontal="center" vertical="center" wrapText="1"/>
      <protection locked="0"/>
    </xf>
    <xf numFmtId="167" fontId="2" fillId="0" borderId="24" xfId="0" applyNumberFormat="1" applyFont="1" applyFill="1" applyBorder="1" applyAlignment="1" applyProtection="1">
      <alignment horizontal="right" vertical="center"/>
    </xf>
    <xf numFmtId="0" fontId="5" fillId="0" borderId="2" xfId="0" quotePrefix="1" applyFont="1" applyFill="1" applyBorder="1" applyAlignment="1">
      <alignment horizontal="left" vertical="center" wrapText="1"/>
      <protection locked="0"/>
    </xf>
    <xf numFmtId="11" fontId="2" fillId="0" borderId="24" xfId="0" quotePrefix="1" applyNumberFormat="1" applyFont="1" applyFill="1" applyBorder="1" applyAlignment="1">
      <alignment horizontal="center" vertical="center" wrapText="1"/>
      <protection locked="0"/>
    </xf>
    <xf numFmtId="0" fontId="3" fillId="49" borderId="0" xfId="0" quotePrefix="1" applyNumberFormat="1" applyFont="1" applyFill="1" applyAlignment="1">
      <alignment horizontal="left" wrapText="1"/>
      <protection locked="0"/>
    </xf>
    <xf numFmtId="0" fontId="2" fillId="0" borderId="24" xfId="0" quotePrefix="1" applyFont="1" applyFill="1" applyBorder="1" applyAlignment="1">
      <alignment horizontal="center" vertical="center" wrapText="1"/>
      <protection locked="0"/>
    </xf>
    <xf numFmtId="0" fontId="14" fillId="0" borderId="36" xfId="1318" applyFont="1" applyBorder="1" applyAlignment="1">
      <alignment horizontal="left" vertical="top" wrapText="1"/>
    </xf>
    <xf numFmtId="0" fontId="14" fillId="0" borderId="0" xfId="1318" applyFont="1" applyBorder="1" applyAlignment="1">
      <alignment horizontal="left" vertical="top" wrapText="1"/>
    </xf>
    <xf numFmtId="0" fontId="14" fillId="0" borderId="44" xfId="1318" applyFont="1" applyBorder="1" applyAlignment="1">
      <alignment horizontal="left" vertical="top" wrapText="1"/>
    </xf>
    <xf numFmtId="0" fontId="14" fillId="0" borderId="53" xfId="1318" applyFont="1" applyBorder="1" applyAlignment="1">
      <alignment horizontal="left" vertical="top" wrapText="1"/>
    </xf>
    <xf numFmtId="0" fontId="14" fillId="0" borderId="54" xfId="1318" applyFont="1" applyBorder="1" applyAlignment="1">
      <alignment horizontal="left" vertical="top" wrapText="1"/>
    </xf>
    <xf numFmtId="0" fontId="14" fillId="0" borderId="52" xfId="1318" applyFont="1" applyBorder="1" applyAlignment="1">
      <alignment horizontal="left" vertical="top" wrapText="1"/>
    </xf>
    <xf numFmtId="0" fontId="71" fillId="0" borderId="55" xfId="1318" applyFont="1" applyBorder="1" applyAlignment="1">
      <alignment horizontal="center" wrapText="1"/>
    </xf>
    <xf numFmtId="0" fontId="71" fillId="0" borderId="56" xfId="1318" applyFont="1" applyBorder="1" applyAlignment="1">
      <alignment horizontal="center" wrapText="1"/>
    </xf>
    <xf numFmtId="0" fontId="71" fillId="0" borderId="57" xfId="1318" applyFont="1" applyBorder="1" applyAlignment="1">
      <alignment horizontal="center" wrapText="1"/>
    </xf>
    <xf numFmtId="0" fontId="71" fillId="0" borderId="36" xfId="1318" applyFont="1" applyBorder="1" applyAlignment="1">
      <alignment horizontal="center" wrapText="1"/>
    </xf>
    <xf numFmtId="0" fontId="71" fillId="0" borderId="0" xfId="1318" applyFont="1" applyBorder="1" applyAlignment="1">
      <alignment horizontal="center" wrapText="1"/>
    </xf>
    <xf numFmtId="0" fontId="71" fillId="0" borderId="44" xfId="1318" applyFont="1" applyBorder="1" applyAlignment="1">
      <alignment horizontal="center" wrapText="1"/>
    </xf>
    <xf numFmtId="0" fontId="15" fillId="0" borderId="36" xfId="1322" applyNumberFormat="1" applyFont="1" applyFill="1" applyBorder="1" applyAlignment="1">
      <alignment horizontal="center" wrapText="1"/>
    </xf>
    <xf numFmtId="0" fontId="15" fillId="0" borderId="0" xfId="1322" applyNumberFormat="1" applyFont="1" applyFill="1" applyBorder="1" applyAlignment="1">
      <alignment horizontal="center" wrapText="1"/>
    </xf>
  </cellXfs>
  <cellStyles count="1482">
    <cellStyle name="_08_4914_006_02_09_51_Výkaz výměr_2010-05" xfId="1" xr:uid="{00000000-0005-0000-0000-000000000000}"/>
    <cellStyle name="_5230_RD Kunratice - sklípek_rozpočet" xfId="2" xr:uid="{00000000-0005-0000-0000-000001000000}"/>
    <cellStyle name="_5230_RD Kunratice - sklípek_rozpočet_002_08_4914_002_01_09_17_002Technicka_specifikace_2etapa" xfId="3" xr:uid="{00000000-0005-0000-0000-000002000000}"/>
    <cellStyle name="_5230_RD Kunratice - sklípek_rozpočet_002_08_4914_002_01_09_17_002Technicka_specifikace_2etapa_6052_Úpravy v terminálu T3_RO_130124" xfId="4" xr:uid="{00000000-0005-0000-0000-000003000000}"/>
    <cellStyle name="_5230_RD Kunratice - sklípek_rozpočet_002_08_4914_002_01_09_17_002Technicka_specifikace_2etapa_rozpočet_" xfId="5" xr:uid="{00000000-0005-0000-0000-000004000000}"/>
    <cellStyle name="_5230_RD Kunratice - sklípek_rozpočet_002_08_4914_002_01_09_17_002Technicka_specifikace_2etapa_SO 100 kom_Soupis prací" xfId="6" xr:uid="{00000000-0005-0000-0000-000005000000}"/>
    <cellStyle name="_5230_RD Kunratice - sklípek_rozpočet_002_08_4914_002_01_09_17_002Technicka_specifikace_2etapa_SO 101 provizorní DZ" xfId="7" xr:uid="{00000000-0005-0000-0000-000006000000}"/>
    <cellStyle name="_5230_RD Kunratice - sklípek_rozpočet_002_08_4914_002_01_09_17_002Technicka_specifikace_2etapa_SO 200" xfId="8" xr:uid="{00000000-0005-0000-0000-000007000000}"/>
    <cellStyle name="_5230_RD Kunratice - sklípek_rozpočet_002_08_4914_002_01_09_17_002Technicka_specifikace_2etapa_Soupis prací_SO400 xls" xfId="9" xr:uid="{00000000-0005-0000-0000-000008000000}"/>
    <cellStyle name="_5230_RD Kunratice - sklípek_rozpočet_09_bur_kanali" xfId="10" xr:uid="{00000000-0005-0000-0000-000009000000}"/>
    <cellStyle name="_5230_RD Kunratice - sklípek_rozpočet_09_bur_kanali_rozpočet_" xfId="11" xr:uid="{00000000-0005-0000-0000-00000A000000}"/>
    <cellStyle name="_5230_RD Kunratice - sklípek_rozpočet_09_bur_kanali_SO 100 kom_Soupis prací" xfId="12" xr:uid="{00000000-0005-0000-0000-00000B000000}"/>
    <cellStyle name="_5230_RD Kunratice - sklípek_rozpočet_09_bur_kanali_SO 101 provizorní DZ" xfId="13" xr:uid="{00000000-0005-0000-0000-00000C000000}"/>
    <cellStyle name="_5230_RD Kunratice - sklípek_rozpočet_09_bur_kanali_SO 200" xfId="14" xr:uid="{00000000-0005-0000-0000-00000D000000}"/>
    <cellStyle name="_5230_RD Kunratice - sklípek_rozpočet_09_bur_kanali_Soupis prací_SO400 xls" xfId="15" xr:uid="{00000000-0005-0000-0000-00000E000000}"/>
    <cellStyle name="_5230_RD Kunratice - sklípek_rozpočet_09_bur_podlažní_vestavby" xfId="16" xr:uid="{00000000-0005-0000-0000-00000F000000}"/>
    <cellStyle name="_5230_RD Kunratice - sklípek_rozpočet_09_bur_podlažní_vestavby_rozpočet_" xfId="17" xr:uid="{00000000-0005-0000-0000-000010000000}"/>
    <cellStyle name="_5230_RD Kunratice - sklípek_rozpočet_09_bur_podlažní_vestavby_SO 100 kom_Soupis prací" xfId="18" xr:uid="{00000000-0005-0000-0000-000011000000}"/>
    <cellStyle name="_5230_RD Kunratice - sklípek_rozpočet_09_bur_podlažní_vestavby_SO 101 provizorní DZ" xfId="19" xr:uid="{00000000-0005-0000-0000-000012000000}"/>
    <cellStyle name="_5230_RD Kunratice - sklípek_rozpočet_09_bur_podlažní_vestavby_SO 200" xfId="20" xr:uid="{00000000-0005-0000-0000-000013000000}"/>
    <cellStyle name="_5230_RD Kunratice - sklípek_rozpočet_09_bur_podlažní_vestavby_Soupis prací_SO400 xls" xfId="21" xr:uid="{00000000-0005-0000-0000-000014000000}"/>
    <cellStyle name="_5230_RD Kunratice - sklípek_rozpočet_09_buri_malby" xfId="22" xr:uid="{00000000-0005-0000-0000-000015000000}"/>
    <cellStyle name="_5230_RD Kunratice - sklípek_rozpočet_09_buri_malby_rozpočet_" xfId="23" xr:uid="{00000000-0005-0000-0000-000016000000}"/>
    <cellStyle name="_5230_RD Kunratice - sklípek_rozpočet_09_buri_malby_SO 100 kom_Soupis prací" xfId="24" xr:uid="{00000000-0005-0000-0000-000017000000}"/>
    <cellStyle name="_5230_RD Kunratice - sklípek_rozpočet_09_buri_malby_SO 101 provizorní DZ" xfId="25" xr:uid="{00000000-0005-0000-0000-000018000000}"/>
    <cellStyle name="_5230_RD Kunratice - sklípek_rozpočet_09_buri_malby_SO 200" xfId="26" xr:uid="{00000000-0005-0000-0000-000019000000}"/>
    <cellStyle name="_5230_RD Kunratice - sklípek_rozpočet_09_buri_malby_Soupis prací_SO400 xls" xfId="27" xr:uid="{00000000-0005-0000-0000-00001A000000}"/>
    <cellStyle name="_5230_RD Kunratice - sklípek_rozpočet_09_buri_regaly" xfId="28" xr:uid="{00000000-0005-0000-0000-00001B000000}"/>
    <cellStyle name="_5230_RD Kunratice - sklípek_rozpočet_09_buri_regaly_rozpočet_" xfId="29" xr:uid="{00000000-0005-0000-0000-00001C000000}"/>
    <cellStyle name="_5230_RD Kunratice - sklípek_rozpočet_09_buri_regaly_SO 100 kom_Soupis prací" xfId="30" xr:uid="{00000000-0005-0000-0000-00001D000000}"/>
    <cellStyle name="_5230_RD Kunratice - sklípek_rozpočet_09_buri_regaly_SO 101 provizorní DZ" xfId="31" xr:uid="{00000000-0005-0000-0000-00001E000000}"/>
    <cellStyle name="_5230_RD Kunratice - sklípek_rozpočet_09_buri_regaly_SO 200" xfId="32" xr:uid="{00000000-0005-0000-0000-00001F000000}"/>
    <cellStyle name="_5230_RD Kunratice - sklípek_rozpočet_09_buri_regaly_Soupis prací_SO400 xls" xfId="33" xr:uid="{00000000-0005-0000-0000-000020000000}"/>
    <cellStyle name="_5230_RD Kunratice - sklípek_rozpočet_09-13-zbytek" xfId="34" xr:uid="{00000000-0005-0000-0000-000021000000}"/>
    <cellStyle name="_5230_RD Kunratice - sklípek_rozpočet_09-13-zbytek_6052_Úpravy v terminálu T3_RO_130124" xfId="35" xr:uid="{00000000-0005-0000-0000-000022000000}"/>
    <cellStyle name="_5230_RD Kunratice - sklípek_rozpočet_09-13-zbytek_rozpočet_" xfId="36" xr:uid="{00000000-0005-0000-0000-000023000000}"/>
    <cellStyle name="_5230_RD Kunratice - sklípek_rozpočet_09-13-zbytek_SO 100 kom_Soupis prací" xfId="37" xr:uid="{00000000-0005-0000-0000-000024000000}"/>
    <cellStyle name="_5230_RD Kunratice - sklípek_rozpočet_09-13-zbytek_SO 101 provizorní DZ" xfId="38" xr:uid="{00000000-0005-0000-0000-000025000000}"/>
    <cellStyle name="_5230_RD Kunratice - sklípek_rozpočet_09-13-zbytek_SO 200" xfId="39" xr:uid="{00000000-0005-0000-0000-000026000000}"/>
    <cellStyle name="_5230_RD Kunratice - sklípek_rozpočet_09-13-zbytek_Soupis prací_SO400 xls" xfId="40" xr:uid="{00000000-0005-0000-0000-000027000000}"/>
    <cellStyle name="_5230_RD Kunratice - sklípek_rozpočet_09-17" xfId="41" xr:uid="{00000000-0005-0000-0000-000028000000}"/>
    <cellStyle name="_5230_RD Kunratice - sklípek_rozpočet_09-17_6052_Úpravy v terminálu T3_RO_130124" xfId="42" xr:uid="{00000000-0005-0000-0000-000029000000}"/>
    <cellStyle name="_5230_RD Kunratice - sklípek_rozpočet_09-17_rozpočet_" xfId="43" xr:uid="{00000000-0005-0000-0000-00002A000000}"/>
    <cellStyle name="_5230_RD Kunratice - sklípek_rozpočet_09-17_SO 100 kom_Soupis prací" xfId="44" xr:uid="{00000000-0005-0000-0000-00002B000000}"/>
    <cellStyle name="_5230_RD Kunratice - sklípek_rozpočet_09-17_SO 101 provizorní DZ" xfId="45" xr:uid="{00000000-0005-0000-0000-00002C000000}"/>
    <cellStyle name="_5230_RD Kunratice - sklípek_rozpočet_09-17_SO 200" xfId="46" xr:uid="{00000000-0005-0000-0000-00002D000000}"/>
    <cellStyle name="_5230_RD Kunratice - sklípek_rozpočet_09-17_Soupis prací_SO400 xls" xfId="47" xr:uid="{00000000-0005-0000-0000-00002E000000}"/>
    <cellStyle name="_5230_RD Kunratice - sklípek_rozpočet_09-20" xfId="48" xr:uid="{00000000-0005-0000-0000-00002F000000}"/>
    <cellStyle name="_5230_RD Kunratice - sklípek_rozpočet_09-20_rozpočet_" xfId="49" xr:uid="{00000000-0005-0000-0000-000030000000}"/>
    <cellStyle name="_5230_RD Kunratice - sklípek_rozpočet_09-20_SO 100 kom_Soupis prací" xfId="50" xr:uid="{00000000-0005-0000-0000-000031000000}"/>
    <cellStyle name="_5230_RD Kunratice - sklípek_rozpočet_09-20_SO 101 provizorní DZ" xfId="51" xr:uid="{00000000-0005-0000-0000-000032000000}"/>
    <cellStyle name="_5230_RD Kunratice - sklípek_rozpočet_09-20_SO 200" xfId="52" xr:uid="{00000000-0005-0000-0000-000033000000}"/>
    <cellStyle name="_5230_RD Kunratice - sklípek_rozpočet_09-20_Soupis prací_SO400 xls" xfId="53" xr:uid="{00000000-0005-0000-0000-000034000000}"/>
    <cellStyle name="_5230_RD Kunratice - sklípek_rozpočet_Rekapitulace SmCB" xfId="54" xr:uid="{00000000-0005-0000-0000-000035000000}"/>
    <cellStyle name="_5230_RD Kunratice - sklípek_rozpočet_rozpočet_" xfId="55" xr:uid="{00000000-0005-0000-0000-000036000000}"/>
    <cellStyle name="_5230_RD Kunratice - sklípek_rozpočet_SO 000 Pozadavky investora" xfId="56" xr:uid="{00000000-0005-0000-0000-000037000000}"/>
    <cellStyle name="_5230_RD Kunratice - sklípek_rozpočet_SO 000-002" xfId="57" xr:uid="{00000000-0005-0000-0000-000038000000}"/>
    <cellStyle name="_5230_RD Kunratice - sklípek_rozpočet_SO 100 kom_Soupis prací" xfId="58" xr:uid="{00000000-0005-0000-0000-000039000000}"/>
    <cellStyle name="_5230_RD Kunratice - sklípek_rozpočet_SO 100-199" xfId="59" xr:uid="{00000000-0005-0000-0000-00003A000000}"/>
    <cellStyle name="_5230_RD Kunratice - sklípek_rozpočet_SO 101 provizorní DZ" xfId="60" xr:uid="{00000000-0005-0000-0000-00003B000000}"/>
    <cellStyle name="_5230_RD Kunratice - sklípek_rozpočet_SO 20_stavba" xfId="61" xr:uid="{00000000-0005-0000-0000-00003C000000}"/>
    <cellStyle name="_5230_RD Kunratice - sklípek_rozpočet_SO 200" xfId="62" xr:uid="{00000000-0005-0000-0000-00003D000000}"/>
    <cellStyle name="_5230_RD Kunratice - sklípek_rozpočet_SO 200-220" xfId="63" xr:uid="{00000000-0005-0000-0000-00003E000000}"/>
    <cellStyle name="_5230_RD Kunratice - sklípek_rozpočet_SO 260-270" xfId="64" xr:uid="{00000000-0005-0000-0000-00003F000000}"/>
    <cellStyle name="_5230_RD Kunratice - sklípek_rozpočet_SO 300-330" xfId="65" xr:uid="{00000000-0005-0000-0000-000040000000}"/>
    <cellStyle name="_5230_RD Kunratice - sklípek_rozpočet_SO 350-365" xfId="66" xr:uid="{00000000-0005-0000-0000-000041000000}"/>
    <cellStyle name="_5230_RD Kunratice - sklípek_rozpočet_SO 370" xfId="67" xr:uid="{00000000-0005-0000-0000-000042000000}"/>
    <cellStyle name="_5230_RD Kunratice - sklípek_rozpočet_SO 440-449" xfId="68" xr:uid="{00000000-0005-0000-0000-000043000000}"/>
    <cellStyle name="_5230_RD Kunratice - sklípek_rozpočet_SO 460-469" xfId="69" xr:uid="{00000000-0005-0000-0000-000044000000}"/>
    <cellStyle name="_5230_RD Kunratice - sklípek_rozpočet_SO 520-536" xfId="70" xr:uid="{00000000-0005-0000-0000-000045000000}"/>
    <cellStyle name="_5230_RD Kunratice - sklípek_rozpočet_SO 800-809" xfId="71" xr:uid="{00000000-0005-0000-0000-000046000000}"/>
    <cellStyle name="_5230_RD Kunratice - sklípek_rozpočet_Soupis prací_SO400 xls" xfId="72" xr:uid="{00000000-0005-0000-0000-000047000000}"/>
    <cellStyle name="_5253_03_002_EL_Rozpocet" xfId="73" xr:uid="{00000000-0005-0000-0000-000048000000}"/>
    <cellStyle name="_5724_96_003_B_Výkaz výmě" xfId="74" xr:uid="{00000000-0005-0000-0000-000049000000}"/>
    <cellStyle name="_5724_96_003_MSA_Výkaz výměr" xfId="75" xr:uid="{00000000-0005-0000-0000-00004A000000}"/>
    <cellStyle name="_6041_F24_003_Výkaz výměr_oceněný" xfId="76" xr:uid="{00000000-0005-0000-0000-00004B000000}"/>
    <cellStyle name="_Dostavba školy Nymburk_Celková rekapitulace" xfId="77" xr:uid="{00000000-0005-0000-0000-00004C000000}"/>
    <cellStyle name="_Dostavba školy Nymburk_Celková rekapitulace_002_08_4914_002_01_09_17_002Technicka_specifikace_2etapa" xfId="78" xr:uid="{00000000-0005-0000-0000-00004D000000}"/>
    <cellStyle name="_Dostavba školy Nymburk_Celková rekapitulace_002_08_4914_002_01_09_17_002Technicka_specifikace_2etapa_6052_Úpravy v terminálu T3_RO_130124" xfId="79" xr:uid="{00000000-0005-0000-0000-00004E000000}"/>
    <cellStyle name="_Dostavba školy Nymburk_Celková rekapitulace_002_08_4914_002_01_09_17_002Technicka_specifikace_2etapa_rozpočet_" xfId="80" xr:uid="{00000000-0005-0000-0000-00004F000000}"/>
    <cellStyle name="_Dostavba školy Nymburk_Celková rekapitulace_002_08_4914_002_01_09_17_002Technicka_specifikace_2etapa_SO 100 kom_Soupis prací" xfId="81" xr:uid="{00000000-0005-0000-0000-000050000000}"/>
    <cellStyle name="_Dostavba školy Nymburk_Celková rekapitulace_002_08_4914_002_01_09_17_002Technicka_specifikace_2etapa_SO 101 provizorní DZ" xfId="82" xr:uid="{00000000-0005-0000-0000-000051000000}"/>
    <cellStyle name="_Dostavba školy Nymburk_Celková rekapitulace_002_08_4914_002_01_09_17_002Technicka_specifikace_2etapa_SO 200" xfId="83" xr:uid="{00000000-0005-0000-0000-000052000000}"/>
    <cellStyle name="_Dostavba školy Nymburk_Celková rekapitulace_002_08_4914_002_01_09_17_002Technicka_specifikace_2etapa_Soupis prací_SO400 xls" xfId="84" xr:uid="{00000000-0005-0000-0000-000053000000}"/>
    <cellStyle name="_Dostavba školy Nymburk_Celková rekapitulace_09_bur_kanali" xfId="85" xr:uid="{00000000-0005-0000-0000-000054000000}"/>
    <cellStyle name="_Dostavba školy Nymburk_Celková rekapitulace_09_bur_kanali_rozpočet_" xfId="86" xr:uid="{00000000-0005-0000-0000-000055000000}"/>
    <cellStyle name="_Dostavba školy Nymburk_Celková rekapitulace_09_bur_kanali_SO 100 kom_Soupis prací" xfId="87" xr:uid="{00000000-0005-0000-0000-000056000000}"/>
    <cellStyle name="_Dostavba školy Nymburk_Celková rekapitulace_09_bur_kanali_SO 101 provizorní DZ" xfId="88" xr:uid="{00000000-0005-0000-0000-000057000000}"/>
    <cellStyle name="_Dostavba školy Nymburk_Celková rekapitulace_09_bur_kanali_SO 200" xfId="89" xr:uid="{00000000-0005-0000-0000-000058000000}"/>
    <cellStyle name="_Dostavba školy Nymburk_Celková rekapitulace_09_bur_kanali_Soupis prací_SO400 xls" xfId="90" xr:uid="{00000000-0005-0000-0000-000059000000}"/>
    <cellStyle name="_Dostavba školy Nymburk_Celková rekapitulace_09_bur_podlažní_vestavby" xfId="91" xr:uid="{00000000-0005-0000-0000-00005A000000}"/>
    <cellStyle name="_Dostavba školy Nymburk_Celková rekapitulace_09_bur_podlažní_vestavby_rozpočet_" xfId="92" xr:uid="{00000000-0005-0000-0000-00005B000000}"/>
    <cellStyle name="_Dostavba školy Nymburk_Celková rekapitulace_09_bur_podlažní_vestavby_SO 100 kom_Soupis prací" xfId="93" xr:uid="{00000000-0005-0000-0000-00005C000000}"/>
    <cellStyle name="_Dostavba školy Nymburk_Celková rekapitulace_09_bur_podlažní_vestavby_SO 101 provizorní DZ" xfId="94" xr:uid="{00000000-0005-0000-0000-00005D000000}"/>
    <cellStyle name="_Dostavba školy Nymburk_Celková rekapitulace_09_bur_podlažní_vestavby_SO 200" xfId="95" xr:uid="{00000000-0005-0000-0000-00005E000000}"/>
    <cellStyle name="_Dostavba školy Nymburk_Celková rekapitulace_09_bur_podlažní_vestavby_Soupis prací_SO400 xls" xfId="96" xr:uid="{00000000-0005-0000-0000-00005F000000}"/>
    <cellStyle name="_Dostavba školy Nymburk_Celková rekapitulace_09_buri_malby" xfId="97" xr:uid="{00000000-0005-0000-0000-000060000000}"/>
    <cellStyle name="_Dostavba školy Nymburk_Celková rekapitulace_09_buri_malby_rozpočet_" xfId="98" xr:uid="{00000000-0005-0000-0000-000061000000}"/>
    <cellStyle name="_Dostavba školy Nymburk_Celková rekapitulace_09_buri_malby_SO 100 kom_Soupis prací" xfId="99" xr:uid="{00000000-0005-0000-0000-000062000000}"/>
    <cellStyle name="_Dostavba školy Nymburk_Celková rekapitulace_09_buri_malby_SO 101 provizorní DZ" xfId="100" xr:uid="{00000000-0005-0000-0000-000063000000}"/>
    <cellStyle name="_Dostavba školy Nymburk_Celková rekapitulace_09_buri_malby_SO 200" xfId="101" xr:uid="{00000000-0005-0000-0000-000064000000}"/>
    <cellStyle name="_Dostavba školy Nymburk_Celková rekapitulace_09_buri_malby_Soupis prací_SO400 xls" xfId="102" xr:uid="{00000000-0005-0000-0000-000065000000}"/>
    <cellStyle name="_Dostavba školy Nymburk_Celková rekapitulace_09_buri_regaly" xfId="103" xr:uid="{00000000-0005-0000-0000-000066000000}"/>
    <cellStyle name="_Dostavba školy Nymburk_Celková rekapitulace_09_buri_regaly_rozpočet_" xfId="104" xr:uid="{00000000-0005-0000-0000-000067000000}"/>
    <cellStyle name="_Dostavba školy Nymburk_Celková rekapitulace_09_buri_regaly_SO 100 kom_Soupis prací" xfId="105" xr:uid="{00000000-0005-0000-0000-000068000000}"/>
    <cellStyle name="_Dostavba školy Nymburk_Celková rekapitulace_09_buri_regaly_SO 101 provizorní DZ" xfId="106" xr:uid="{00000000-0005-0000-0000-000069000000}"/>
    <cellStyle name="_Dostavba školy Nymburk_Celková rekapitulace_09_buri_regaly_SO 200" xfId="107" xr:uid="{00000000-0005-0000-0000-00006A000000}"/>
    <cellStyle name="_Dostavba školy Nymburk_Celková rekapitulace_09_buri_regaly_Soupis prací_SO400 xls" xfId="108" xr:uid="{00000000-0005-0000-0000-00006B000000}"/>
    <cellStyle name="_Dostavba školy Nymburk_Celková rekapitulace_09-13-zbytek" xfId="109" xr:uid="{00000000-0005-0000-0000-00006C000000}"/>
    <cellStyle name="_Dostavba školy Nymburk_Celková rekapitulace_09-13-zbytek_6052_Úpravy v terminálu T3_RO_130124" xfId="110" xr:uid="{00000000-0005-0000-0000-00006D000000}"/>
    <cellStyle name="_Dostavba školy Nymburk_Celková rekapitulace_09-13-zbytek_rozpočet_" xfId="111" xr:uid="{00000000-0005-0000-0000-00006E000000}"/>
    <cellStyle name="_Dostavba školy Nymburk_Celková rekapitulace_09-13-zbytek_SO 100 kom_Soupis prací" xfId="112" xr:uid="{00000000-0005-0000-0000-00006F000000}"/>
    <cellStyle name="_Dostavba školy Nymburk_Celková rekapitulace_09-13-zbytek_SO 101 provizorní DZ" xfId="113" xr:uid="{00000000-0005-0000-0000-000070000000}"/>
    <cellStyle name="_Dostavba školy Nymburk_Celková rekapitulace_09-13-zbytek_SO 200" xfId="114" xr:uid="{00000000-0005-0000-0000-000071000000}"/>
    <cellStyle name="_Dostavba školy Nymburk_Celková rekapitulace_09-13-zbytek_Soupis prací_SO400 xls" xfId="115" xr:uid="{00000000-0005-0000-0000-000072000000}"/>
    <cellStyle name="_Dostavba školy Nymburk_Celková rekapitulace_09-17" xfId="116" xr:uid="{00000000-0005-0000-0000-000073000000}"/>
    <cellStyle name="_Dostavba školy Nymburk_Celková rekapitulace_09-17_6052_Úpravy v terminálu T3_RO_130124" xfId="117" xr:uid="{00000000-0005-0000-0000-000074000000}"/>
    <cellStyle name="_Dostavba školy Nymburk_Celková rekapitulace_09-17_rozpočet_" xfId="118" xr:uid="{00000000-0005-0000-0000-000075000000}"/>
    <cellStyle name="_Dostavba školy Nymburk_Celková rekapitulace_09-17_SO 100 kom_Soupis prací" xfId="119" xr:uid="{00000000-0005-0000-0000-000076000000}"/>
    <cellStyle name="_Dostavba školy Nymburk_Celková rekapitulace_09-17_SO 101 provizorní DZ" xfId="120" xr:uid="{00000000-0005-0000-0000-000077000000}"/>
    <cellStyle name="_Dostavba školy Nymburk_Celková rekapitulace_09-17_SO 200" xfId="121" xr:uid="{00000000-0005-0000-0000-000078000000}"/>
    <cellStyle name="_Dostavba školy Nymburk_Celková rekapitulace_09-17_Soupis prací_SO400 xls" xfId="122" xr:uid="{00000000-0005-0000-0000-000079000000}"/>
    <cellStyle name="_Dostavba školy Nymburk_Celková rekapitulace_09-20" xfId="123" xr:uid="{00000000-0005-0000-0000-00007A000000}"/>
    <cellStyle name="_Dostavba školy Nymburk_Celková rekapitulace_09-20_rozpočet_" xfId="124" xr:uid="{00000000-0005-0000-0000-00007B000000}"/>
    <cellStyle name="_Dostavba školy Nymburk_Celková rekapitulace_09-20_SO 100 kom_Soupis prací" xfId="125" xr:uid="{00000000-0005-0000-0000-00007C000000}"/>
    <cellStyle name="_Dostavba školy Nymburk_Celková rekapitulace_09-20_SO 101 provizorní DZ" xfId="126" xr:uid="{00000000-0005-0000-0000-00007D000000}"/>
    <cellStyle name="_Dostavba školy Nymburk_Celková rekapitulace_09-20_SO 200" xfId="127" xr:uid="{00000000-0005-0000-0000-00007E000000}"/>
    <cellStyle name="_Dostavba školy Nymburk_Celková rekapitulace_09-20_Soupis prací_SO400 xls" xfId="128" xr:uid="{00000000-0005-0000-0000-00007F000000}"/>
    <cellStyle name="_Dostavba školy Nymburk_Celková rekapitulace_Rekapitulace SmCB" xfId="129" xr:uid="{00000000-0005-0000-0000-000080000000}"/>
    <cellStyle name="_Dostavba školy Nymburk_Celková rekapitulace_rozpočet_" xfId="130" xr:uid="{00000000-0005-0000-0000-000081000000}"/>
    <cellStyle name="_Dostavba školy Nymburk_Celková rekapitulace_SO 000 Pozadavky investora" xfId="131" xr:uid="{00000000-0005-0000-0000-000082000000}"/>
    <cellStyle name="_Dostavba školy Nymburk_Celková rekapitulace_SO 000-002" xfId="132" xr:uid="{00000000-0005-0000-0000-000083000000}"/>
    <cellStyle name="_Dostavba školy Nymburk_Celková rekapitulace_SO 05 interiér propočet" xfId="133" xr:uid="{00000000-0005-0000-0000-000084000000}"/>
    <cellStyle name="_Dostavba školy Nymburk_Celková rekapitulace_SO 05 interiér propočet_6052_Úpravy v terminálu T3_RO_130124" xfId="134" xr:uid="{00000000-0005-0000-0000-000085000000}"/>
    <cellStyle name="_Dostavba školy Nymburk_Celková rekapitulace_SO 05 interiér propočet_rozpočet_" xfId="135" xr:uid="{00000000-0005-0000-0000-000086000000}"/>
    <cellStyle name="_Dostavba školy Nymburk_Celková rekapitulace_SO 05 interiér propočet_SO 100 kom_Soupis prací" xfId="136" xr:uid="{00000000-0005-0000-0000-000087000000}"/>
    <cellStyle name="_Dostavba školy Nymburk_Celková rekapitulace_SO 05 interiér propočet_SO 101 provizorní DZ" xfId="137" xr:uid="{00000000-0005-0000-0000-000088000000}"/>
    <cellStyle name="_Dostavba školy Nymburk_Celková rekapitulace_SO 05 interiér propočet_SO 200" xfId="138" xr:uid="{00000000-0005-0000-0000-000089000000}"/>
    <cellStyle name="_Dostavba školy Nymburk_Celková rekapitulace_SO 05 interiér propočet_Soupis prací_SO400 xls" xfId="139" xr:uid="{00000000-0005-0000-0000-00008A000000}"/>
    <cellStyle name="_Dostavba školy Nymburk_Celková rekapitulace_SO 05 střecha propočet" xfId="140" xr:uid="{00000000-0005-0000-0000-00008B000000}"/>
    <cellStyle name="_Dostavba školy Nymburk_Celková rekapitulace_SO 05 střecha propočet_6052_Úpravy v terminálu T3_RO_130124" xfId="141" xr:uid="{00000000-0005-0000-0000-00008C000000}"/>
    <cellStyle name="_Dostavba školy Nymburk_Celková rekapitulace_SO 05 střecha propočet_rozpočet_" xfId="142" xr:uid="{00000000-0005-0000-0000-00008D000000}"/>
    <cellStyle name="_Dostavba školy Nymburk_Celková rekapitulace_SO 05 střecha propočet_SO 100 kom_Soupis prací" xfId="143" xr:uid="{00000000-0005-0000-0000-00008E000000}"/>
    <cellStyle name="_Dostavba školy Nymburk_Celková rekapitulace_SO 05 střecha propočet_SO 101 provizorní DZ" xfId="144" xr:uid="{00000000-0005-0000-0000-00008F000000}"/>
    <cellStyle name="_Dostavba školy Nymburk_Celková rekapitulace_SO 05 střecha propočet_SO 200" xfId="145" xr:uid="{00000000-0005-0000-0000-000090000000}"/>
    <cellStyle name="_Dostavba školy Nymburk_Celková rekapitulace_SO 05 střecha propočet_Soupis prací_SO400 xls" xfId="146" xr:uid="{00000000-0005-0000-0000-000091000000}"/>
    <cellStyle name="_Dostavba školy Nymburk_Celková rekapitulace_SO 05 vzduchové sanační úpravy propočet" xfId="147" xr:uid="{00000000-0005-0000-0000-000092000000}"/>
    <cellStyle name="_Dostavba školy Nymburk_Celková rekapitulace_SO 05 vzduchové sanační úpravy propočet_6052_Úpravy v terminálu T3_RO_130124" xfId="148" xr:uid="{00000000-0005-0000-0000-000093000000}"/>
    <cellStyle name="_Dostavba školy Nymburk_Celková rekapitulace_SO 05 vzduchové sanační úpravy propočet_rozpočet_" xfId="149" xr:uid="{00000000-0005-0000-0000-000094000000}"/>
    <cellStyle name="_Dostavba školy Nymburk_Celková rekapitulace_SO 05 vzduchové sanační úpravy propočet_SO 100 kom_Soupis prací" xfId="150" xr:uid="{00000000-0005-0000-0000-000095000000}"/>
    <cellStyle name="_Dostavba školy Nymburk_Celková rekapitulace_SO 05 vzduchové sanační úpravy propočet_SO 101 provizorní DZ" xfId="151" xr:uid="{00000000-0005-0000-0000-000096000000}"/>
    <cellStyle name="_Dostavba školy Nymburk_Celková rekapitulace_SO 05 vzduchové sanační úpravy propočet_SO 200" xfId="152" xr:uid="{00000000-0005-0000-0000-000097000000}"/>
    <cellStyle name="_Dostavba školy Nymburk_Celková rekapitulace_SO 05 vzduchové sanační úpravy propočet_Soupis prací_SO400 xls" xfId="153" xr:uid="{00000000-0005-0000-0000-000098000000}"/>
    <cellStyle name="_Dostavba školy Nymburk_Celková rekapitulace_SO 100 kom_Soupis prací" xfId="154" xr:uid="{00000000-0005-0000-0000-000099000000}"/>
    <cellStyle name="_Dostavba školy Nymburk_Celková rekapitulace_SO 100-199" xfId="155" xr:uid="{00000000-0005-0000-0000-00009A000000}"/>
    <cellStyle name="_Dostavba školy Nymburk_Celková rekapitulace_SO 101 provizorní DZ" xfId="156" xr:uid="{00000000-0005-0000-0000-00009B000000}"/>
    <cellStyle name="_Dostavba školy Nymburk_Celková rekapitulace_SO 20_stavba" xfId="157" xr:uid="{00000000-0005-0000-0000-00009C000000}"/>
    <cellStyle name="_Dostavba školy Nymburk_Celková rekapitulace_SO 200" xfId="158" xr:uid="{00000000-0005-0000-0000-00009D000000}"/>
    <cellStyle name="_Dostavba školy Nymburk_Celková rekapitulace_SO 200-220" xfId="159" xr:uid="{00000000-0005-0000-0000-00009E000000}"/>
    <cellStyle name="_Dostavba školy Nymburk_Celková rekapitulace_SO 260-270" xfId="160" xr:uid="{00000000-0005-0000-0000-00009F000000}"/>
    <cellStyle name="_Dostavba školy Nymburk_Celková rekapitulace_SO 300-330" xfId="161" xr:uid="{00000000-0005-0000-0000-0000A0000000}"/>
    <cellStyle name="_Dostavba školy Nymburk_Celková rekapitulace_SO 350-365" xfId="162" xr:uid="{00000000-0005-0000-0000-0000A1000000}"/>
    <cellStyle name="_Dostavba školy Nymburk_Celková rekapitulace_SO 370" xfId="163" xr:uid="{00000000-0005-0000-0000-0000A2000000}"/>
    <cellStyle name="_Dostavba školy Nymburk_Celková rekapitulace_SO 440-449" xfId="164" xr:uid="{00000000-0005-0000-0000-0000A3000000}"/>
    <cellStyle name="_Dostavba školy Nymburk_Celková rekapitulace_SO 460-469" xfId="165" xr:uid="{00000000-0005-0000-0000-0000A4000000}"/>
    <cellStyle name="_Dostavba školy Nymburk_Celková rekapitulace_SO 520-536" xfId="166" xr:uid="{00000000-0005-0000-0000-0000A5000000}"/>
    <cellStyle name="_Dostavba školy Nymburk_Celková rekapitulace_SO 800-809" xfId="167" xr:uid="{00000000-0005-0000-0000-0000A6000000}"/>
    <cellStyle name="_Dostavba školy Nymburk_Celková rekapitulace_Soupis prací_SO400 xls" xfId="168" xr:uid="{00000000-0005-0000-0000-0000A7000000}"/>
    <cellStyle name="_Ladronka_2_VV-DVD_kontrola_FINAL" xfId="169" xr:uid="{00000000-0005-0000-0000-0000A8000000}"/>
    <cellStyle name="_Ladronka_2_VV-DVD_kontrola_FINAL_002_08_4914_002_01_09_17_002Technicka_specifikace_2etapa" xfId="170" xr:uid="{00000000-0005-0000-0000-0000A9000000}"/>
    <cellStyle name="_Ladronka_2_VV-DVD_kontrola_FINAL_002_08_4914_002_01_09_17_002Technicka_specifikace_2etapa 2" xfId="171" xr:uid="{00000000-0005-0000-0000-0000AA000000}"/>
    <cellStyle name="_Ladronka_2_VV-DVD_kontrola_FINAL_002_08_4914_002_01_09_17_002Technicka_specifikace_2etapa_01_010_Soupis_prac_slaboproud" xfId="172" xr:uid="{00000000-0005-0000-0000-0000AB000000}"/>
    <cellStyle name="_Ladronka_2_VV-DVD_kontrola_FINAL_002_08_4914_002_01_09_17_002Technicka_specifikace_2etapa_02_010_Soupis_prac_EZS_k doplnění" xfId="173" xr:uid="{00000000-0005-0000-0000-0000AC000000}"/>
    <cellStyle name="_Ladronka_2_VV-DVD_kontrola_FINAL_002_08_4914_002_01_09_17_002Technicka_specifikace_2etapa_5724_DVZ_SO_10-02_oceneny_VV" xfId="174" xr:uid="{00000000-0005-0000-0000-0000AD000000}"/>
    <cellStyle name="_Ladronka_2_VV-DVD_kontrola_FINAL_002_08_4914_002_01_09_17_002Technicka_specifikace_2etapa_5724_DVZ_SO_10-03_oceneny_VV (2)" xfId="175" xr:uid="{00000000-0005-0000-0000-0000AE000000}"/>
    <cellStyle name="_Ladronka_2_VV-DVD_kontrola_FINAL_002_08_4914_002_01_09_17_002Technicka_specifikace_2etapa_5806_Mustek_Ražby_RO" xfId="176" xr:uid="{00000000-0005-0000-0000-0000AF000000}"/>
    <cellStyle name="_Ladronka_2_VV-DVD_kontrola_FINAL_002_08_4914_002_01_09_17_002Technicka_specifikace_2etapa_6052_Úpravy v terminálu T3_RO_130124" xfId="177" xr:uid="{00000000-0005-0000-0000-0000B0000000}"/>
    <cellStyle name="_Ladronka_2_VV-DVD_kontrola_FINAL_002_08_4914_002_01_09_17_002Technicka_specifikace_2etapa_Liliová_soupis prací" xfId="178" xr:uid="{00000000-0005-0000-0000-0000B1000000}"/>
    <cellStyle name="_Ladronka_2_VV-DVD_kontrola_FINAL_002_08_4914_002_01_09_17_002Technicka_specifikace_2etapa_PS94_strojni zarizeni_NR" xfId="179" xr:uid="{00000000-0005-0000-0000-0000B2000000}"/>
    <cellStyle name="_Ladronka_2_VV-DVD_kontrola_FINAL_002_08_4914_002_01_09_17_002Technicka_specifikace_2etapa_rozpočet_" xfId="180" xr:uid="{00000000-0005-0000-0000-0000B3000000}"/>
    <cellStyle name="_Ladronka_2_VV-DVD_kontrola_FINAL_002_08_4914_002_01_09_17_002Technicka_specifikace_2etapa_Rozpočet_ stavba_koupaliště Luka" xfId="181" xr:uid="{00000000-0005-0000-0000-0000B4000000}"/>
    <cellStyle name="_Ladronka_2_VV-DVD_kontrola_FINAL_002_08_4914_002_01_09_17_002Technicka_specifikace_2etapa_rozpočet__PS94_strojni zarizeni_NR" xfId="182" xr:uid="{00000000-0005-0000-0000-0000B5000000}"/>
    <cellStyle name="_Ladronka_2_VV-DVD_kontrola_FINAL_002_08_4914_002_01_09_17_002Technicka_specifikace_2etapa_rozpočet__Rozpočet_ stavba_koupaliště Luka" xfId="183" xr:uid="{00000000-0005-0000-0000-0000B6000000}"/>
    <cellStyle name="_Ladronka_2_VV-DVD_kontrola_FINAL_002_08_4914_002_01_09_17_002Technicka_specifikace_2etapa_SO 001 Provizorní úpravy ploch pro ZS a DIO" xfId="184" xr:uid="{00000000-0005-0000-0000-0000B7000000}"/>
    <cellStyle name="_Ladronka_2_VV-DVD_kontrola_FINAL_002_08_4914_002_01_09_17_002Technicka_specifikace_2etapa_SO 100 kom_Soupis prací" xfId="185" xr:uid="{00000000-0005-0000-0000-0000B8000000}"/>
    <cellStyle name="_Ladronka_2_VV-DVD_kontrola_FINAL_002_08_4914_002_01_09_17_002Technicka_specifikace_2etapa_SO 100 kom_Soupis prací_PS94_strojni zarizeni_NR" xfId="186" xr:uid="{00000000-0005-0000-0000-0000B9000000}"/>
    <cellStyle name="_Ladronka_2_VV-DVD_kontrola_FINAL_002_08_4914_002_01_09_17_002Technicka_specifikace_2etapa_SO 100 kom_Soupis prací_Rozpočet_ stavba_koupaliště Luka" xfId="187" xr:uid="{00000000-0005-0000-0000-0000BA000000}"/>
    <cellStyle name="_Ladronka_2_VV-DVD_kontrola_FINAL_002_08_4914_002_01_09_17_002Technicka_specifikace_2etapa_SO 101 provizorní DZ" xfId="188" xr:uid="{00000000-0005-0000-0000-0000BB000000}"/>
    <cellStyle name="_Ladronka_2_VV-DVD_kontrola_FINAL_002_08_4914_002_01_09_17_002Technicka_specifikace_2etapa_SO 101 provizorní DZ_PS94_strojni zarizeni_NR" xfId="189" xr:uid="{00000000-0005-0000-0000-0000BC000000}"/>
    <cellStyle name="_Ladronka_2_VV-DVD_kontrola_FINAL_002_08_4914_002_01_09_17_002Technicka_specifikace_2etapa_SO 101 provizorní DZ_Rozpočet_ stavba_koupaliště Luka" xfId="190" xr:uid="{00000000-0005-0000-0000-0000BD000000}"/>
    <cellStyle name="_Ladronka_2_VV-DVD_kontrola_FINAL_002_08_4914_002_01_09_17_002Technicka_specifikace_2etapa_SO 103 Dopravní opatření" xfId="191" xr:uid="{00000000-0005-0000-0000-0000BE000000}"/>
    <cellStyle name="_Ladronka_2_VV-DVD_kontrola_FINAL_002_08_4914_002_01_09_17_002Technicka_specifikace_2etapa_SO 104 Opravy vozovek použivaných stavbou" xfId="192" xr:uid="{00000000-0005-0000-0000-0000BF000000}"/>
    <cellStyle name="_Ladronka_2_VV-DVD_kontrola_FINAL_002_08_4914_002_01_09_17_002Technicka_specifikace_2etapa_SO 200" xfId="193" xr:uid="{00000000-0005-0000-0000-0000C0000000}"/>
    <cellStyle name="_Ladronka_2_VV-DVD_kontrola_FINAL_002_08_4914_002_01_09_17_002Technicka_specifikace_2etapa_SO 200_PS94_strojni zarizeni_NR" xfId="194" xr:uid="{00000000-0005-0000-0000-0000C1000000}"/>
    <cellStyle name="_Ladronka_2_VV-DVD_kontrola_FINAL_002_08_4914_002_01_09_17_002Technicka_specifikace_2etapa_SO 200_Rozpočet_ stavba_koupaliště Luka" xfId="195" xr:uid="{00000000-0005-0000-0000-0000C2000000}"/>
    <cellStyle name="_Ladronka_2_VV-DVD_kontrola_FINAL_002_08_4914_002_01_09_17_002Technicka_specifikace_2etapa_SO 465" xfId="196" xr:uid="{00000000-0005-0000-0000-0000C3000000}"/>
    <cellStyle name="_Ladronka_2_VV-DVD_kontrola_FINAL_002_08_4914_002_01_09_17_002Technicka_specifikace_2etapa_SO 802 Obnova ploch po ZS" xfId="197" xr:uid="{00000000-0005-0000-0000-0000C4000000}"/>
    <cellStyle name="_Ladronka_2_VV-DVD_kontrola_FINAL_002_08_4914_002_01_09_17_002Technicka_specifikace_2etapa_Soupis prací_SO400 xls" xfId="198" xr:uid="{00000000-0005-0000-0000-0000C5000000}"/>
    <cellStyle name="_Ladronka_2_VV-DVD_kontrola_FINAL_002_08_4914_002_01_09_17_002Technicka_specifikace_2etapa_Soupis prací_SO400 xls_PS94_strojni zarizeni_NR" xfId="199" xr:uid="{00000000-0005-0000-0000-0000C6000000}"/>
    <cellStyle name="_Ladronka_2_VV-DVD_kontrola_FINAL_002_08_4914_002_01_09_17_002Technicka_specifikace_2etapa_Soupis prací_SO400 xls_Rozpočet_ stavba_koupaliště Luka" xfId="200" xr:uid="{00000000-0005-0000-0000-0000C7000000}"/>
    <cellStyle name="_Ladronka_2_VV-DVD_kontrola_FINAL_09-13-zbytek" xfId="201" xr:uid="{00000000-0005-0000-0000-0000C8000000}"/>
    <cellStyle name="_Ladronka_2_VV-DVD_kontrola_FINAL_09-13-zbytek 2" xfId="202" xr:uid="{00000000-0005-0000-0000-0000C9000000}"/>
    <cellStyle name="_Ladronka_2_VV-DVD_kontrola_FINAL_09-13-zbytek_01_010_Soupis_prac_slaboproud" xfId="203" xr:uid="{00000000-0005-0000-0000-0000CA000000}"/>
    <cellStyle name="_Ladronka_2_VV-DVD_kontrola_FINAL_09-13-zbytek_02_010_Soupis_prac_EZS_k doplnění" xfId="204" xr:uid="{00000000-0005-0000-0000-0000CB000000}"/>
    <cellStyle name="_Ladronka_2_VV-DVD_kontrola_FINAL_09-13-zbytek_5724_DVZ_SO_10-02_oceneny_VV" xfId="205" xr:uid="{00000000-0005-0000-0000-0000CC000000}"/>
    <cellStyle name="_Ladronka_2_VV-DVD_kontrola_FINAL_09-13-zbytek_5724_DVZ_SO_10-03_oceneny_VV (2)" xfId="206" xr:uid="{00000000-0005-0000-0000-0000CD000000}"/>
    <cellStyle name="_Ladronka_2_VV-DVD_kontrola_FINAL_09-13-zbytek_5806_Mustek_Ražby_RO" xfId="207" xr:uid="{00000000-0005-0000-0000-0000CE000000}"/>
    <cellStyle name="_Ladronka_2_VV-DVD_kontrola_FINAL_09-13-zbytek_6052_Úpravy v terminálu T3_RO_130124" xfId="208" xr:uid="{00000000-0005-0000-0000-0000CF000000}"/>
    <cellStyle name="_Ladronka_2_VV-DVD_kontrola_FINAL_09-13-zbytek_Liliová_soupis prací" xfId="209" xr:uid="{00000000-0005-0000-0000-0000D0000000}"/>
    <cellStyle name="_Ladronka_2_VV-DVD_kontrola_FINAL_09-13-zbytek_PS94_strojni zarizeni_NR" xfId="210" xr:uid="{00000000-0005-0000-0000-0000D1000000}"/>
    <cellStyle name="_Ladronka_2_VV-DVD_kontrola_FINAL_09-13-zbytek_rozpočet_" xfId="211" xr:uid="{00000000-0005-0000-0000-0000D2000000}"/>
    <cellStyle name="_Ladronka_2_VV-DVD_kontrola_FINAL_09-13-zbytek_Rozpočet_ stavba_koupaliště Luka" xfId="212" xr:uid="{00000000-0005-0000-0000-0000D3000000}"/>
    <cellStyle name="_Ladronka_2_VV-DVD_kontrola_FINAL_09-13-zbytek_rozpočet__PS94_strojni zarizeni_NR" xfId="213" xr:uid="{00000000-0005-0000-0000-0000D4000000}"/>
    <cellStyle name="_Ladronka_2_VV-DVD_kontrola_FINAL_09-13-zbytek_rozpočet__Rozpočet_ stavba_koupaliště Luka" xfId="214" xr:uid="{00000000-0005-0000-0000-0000D5000000}"/>
    <cellStyle name="_Ladronka_2_VV-DVD_kontrola_FINAL_09-13-zbytek_SO 001 Provizorní úpravy ploch pro ZS a DIO" xfId="215" xr:uid="{00000000-0005-0000-0000-0000D6000000}"/>
    <cellStyle name="_Ladronka_2_VV-DVD_kontrola_FINAL_09-13-zbytek_SO 100 kom_Soupis prací" xfId="216" xr:uid="{00000000-0005-0000-0000-0000D7000000}"/>
    <cellStyle name="_Ladronka_2_VV-DVD_kontrola_FINAL_09-13-zbytek_SO 100 kom_Soupis prací_PS94_strojni zarizeni_NR" xfId="217" xr:uid="{00000000-0005-0000-0000-0000D8000000}"/>
    <cellStyle name="_Ladronka_2_VV-DVD_kontrola_FINAL_09-13-zbytek_SO 100 kom_Soupis prací_Rozpočet_ stavba_koupaliště Luka" xfId="218" xr:uid="{00000000-0005-0000-0000-0000D9000000}"/>
    <cellStyle name="_Ladronka_2_VV-DVD_kontrola_FINAL_09-13-zbytek_SO 101 provizorní DZ" xfId="219" xr:uid="{00000000-0005-0000-0000-0000DA000000}"/>
    <cellStyle name="_Ladronka_2_VV-DVD_kontrola_FINAL_09-13-zbytek_SO 101 provizorní DZ_PS94_strojni zarizeni_NR" xfId="220" xr:uid="{00000000-0005-0000-0000-0000DB000000}"/>
    <cellStyle name="_Ladronka_2_VV-DVD_kontrola_FINAL_09-13-zbytek_SO 101 provizorní DZ_Rozpočet_ stavba_koupaliště Luka" xfId="221" xr:uid="{00000000-0005-0000-0000-0000DC000000}"/>
    <cellStyle name="_Ladronka_2_VV-DVD_kontrola_FINAL_09-13-zbytek_SO 103 Dopravní opatření" xfId="222" xr:uid="{00000000-0005-0000-0000-0000DD000000}"/>
    <cellStyle name="_Ladronka_2_VV-DVD_kontrola_FINAL_09-13-zbytek_SO 104 Opravy vozovek použivaných stavbou" xfId="223" xr:uid="{00000000-0005-0000-0000-0000DE000000}"/>
    <cellStyle name="_Ladronka_2_VV-DVD_kontrola_FINAL_09-13-zbytek_SO 200" xfId="224" xr:uid="{00000000-0005-0000-0000-0000DF000000}"/>
    <cellStyle name="_Ladronka_2_VV-DVD_kontrola_FINAL_09-13-zbytek_SO 200_PS94_strojni zarizeni_NR" xfId="225" xr:uid="{00000000-0005-0000-0000-0000E0000000}"/>
    <cellStyle name="_Ladronka_2_VV-DVD_kontrola_FINAL_09-13-zbytek_SO 200_Rozpočet_ stavba_koupaliště Luka" xfId="226" xr:uid="{00000000-0005-0000-0000-0000E1000000}"/>
    <cellStyle name="_Ladronka_2_VV-DVD_kontrola_FINAL_09-13-zbytek_SO 465" xfId="227" xr:uid="{00000000-0005-0000-0000-0000E2000000}"/>
    <cellStyle name="_Ladronka_2_VV-DVD_kontrola_FINAL_09-13-zbytek_SO 802 Obnova ploch po ZS" xfId="228" xr:uid="{00000000-0005-0000-0000-0000E3000000}"/>
    <cellStyle name="_Ladronka_2_VV-DVD_kontrola_FINAL_09-13-zbytek_Soupis prací_SO400 xls" xfId="229" xr:uid="{00000000-0005-0000-0000-0000E4000000}"/>
    <cellStyle name="_Ladronka_2_VV-DVD_kontrola_FINAL_09-13-zbytek_Soupis prací_SO400 xls_PS94_strojni zarizeni_NR" xfId="230" xr:uid="{00000000-0005-0000-0000-0000E5000000}"/>
    <cellStyle name="_Ladronka_2_VV-DVD_kontrola_FINAL_09-13-zbytek_Soupis prací_SO400 xls_Rozpočet_ stavba_koupaliště Luka" xfId="231" xr:uid="{00000000-0005-0000-0000-0000E6000000}"/>
    <cellStyle name="_Ladronka_2_VV-DVD_kontrola_FINAL_09-17" xfId="232" xr:uid="{00000000-0005-0000-0000-0000E7000000}"/>
    <cellStyle name="_Ladronka_2_VV-DVD_kontrola_FINAL_09-17 2" xfId="233" xr:uid="{00000000-0005-0000-0000-0000E8000000}"/>
    <cellStyle name="_Ladronka_2_VV-DVD_kontrola_FINAL_09-17_01_010_Soupis_prac_slaboproud" xfId="234" xr:uid="{00000000-0005-0000-0000-0000E9000000}"/>
    <cellStyle name="_Ladronka_2_VV-DVD_kontrola_FINAL_09-17_02_010_Soupis_prac_EZS_k doplnění" xfId="235" xr:uid="{00000000-0005-0000-0000-0000EA000000}"/>
    <cellStyle name="_Ladronka_2_VV-DVD_kontrola_FINAL_09-17_5724_DVZ_SO_10-02_oceneny_VV" xfId="236" xr:uid="{00000000-0005-0000-0000-0000EB000000}"/>
    <cellStyle name="_Ladronka_2_VV-DVD_kontrola_FINAL_09-17_5724_DVZ_SO_10-03_oceneny_VV (2)" xfId="237" xr:uid="{00000000-0005-0000-0000-0000EC000000}"/>
    <cellStyle name="_Ladronka_2_VV-DVD_kontrola_FINAL_09-17_5806_Mustek_Ražby_RO" xfId="238" xr:uid="{00000000-0005-0000-0000-0000ED000000}"/>
    <cellStyle name="_Ladronka_2_VV-DVD_kontrola_FINAL_09-17_6052_Úpravy v terminálu T3_RO_130124" xfId="239" xr:uid="{00000000-0005-0000-0000-0000EE000000}"/>
    <cellStyle name="_Ladronka_2_VV-DVD_kontrola_FINAL_09-17_Liliová_soupis prací" xfId="240" xr:uid="{00000000-0005-0000-0000-0000EF000000}"/>
    <cellStyle name="_Ladronka_2_VV-DVD_kontrola_FINAL_09-17_PS94_strojni zarizeni_NR" xfId="241" xr:uid="{00000000-0005-0000-0000-0000F0000000}"/>
    <cellStyle name="_Ladronka_2_VV-DVD_kontrola_FINAL_09-17_rozpočet_" xfId="242" xr:uid="{00000000-0005-0000-0000-0000F1000000}"/>
    <cellStyle name="_Ladronka_2_VV-DVD_kontrola_FINAL_09-17_Rozpočet_ stavba_koupaliště Luka" xfId="243" xr:uid="{00000000-0005-0000-0000-0000F2000000}"/>
    <cellStyle name="_Ladronka_2_VV-DVD_kontrola_FINAL_09-17_rozpočet__PS94_strojni zarizeni_NR" xfId="244" xr:uid="{00000000-0005-0000-0000-0000F3000000}"/>
    <cellStyle name="_Ladronka_2_VV-DVD_kontrola_FINAL_09-17_rozpočet__Rozpočet_ stavba_koupaliště Luka" xfId="245" xr:uid="{00000000-0005-0000-0000-0000F4000000}"/>
    <cellStyle name="_Ladronka_2_VV-DVD_kontrola_FINAL_09-17_SO 001 Provizorní úpravy ploch pro ZS a DIO" xfId="246" xr:uid="{00000000-0005-0000-0000-0000F5000000}"/>
    <cellStyle name="_Ladronka_2_VV-DVD_kontrola_FINAL_09-17_SO 100 kom_Soupis prací" xfId="247" xr:uid="{00000000-0005-0000-0000-0000F6000000}"/>
    <cellStyle name="_Ladronka_2_VV-DVD_kontrola_FINAL_09-17_SO 100 kom_Soupis prací_PS94_strojni zarizeni_NR" xfId="248" xr:uid="{00000000-0005-0000-0000-0000F7000000}"/>
    <cellStyle name="_Ladronka_2_VV-DVD_kontrola_FINAL_09-17_SO 100 kom_Soupis prací_Rozpočet_ stavba_koupaliště Luka" xfId="249" xr:uid="{00000000-0005-0000-0000-0000F8000000}"/>
    <cellStyle name="_Ladronka_2_VV-DVD_kontrola_FINAL_09-17_SO 101 provizorní DZ" xfId="250" xr:uid="{00000000-0005-0000-0000-0000F9000000}"/>
    <cellStyle name="_Ladronka_2_VV-DVD_kontrola_FINAL_09-17_SO 101 provizorní DZ_PS94_strojni zarizeni_NR" xfId="251" xr:uid="{00000000-0005-0000-0000-0000FA000000}"/>
    <cellStyle name="_Ladronka_2_VV-DVD_kontrola_FINAL_09-17_SO 101 provizorní DZ_Rozpočet_ stavba_koupaliště Luka" xfId="252" xr:uid="{00000000-0005-0000-0000-0000FB000000}"/>
    <cellStyle name="_Ladronka_2_VV-DVD_kontrola_FINAL_09-17_SO 103 Dopravní opatření" xfId="253" xr:uid="{00000000-0005-0000-0000-0000FC000000}"/>
    <cellStyle name="_Ladronka_2_VV-DVD_kontrola_FINAL_09-17_SO 104 Opravy vozovek použivaných stavbou" xfId="254" xr:uid="{00000000-0005-0000-0000-0000FD000000}"/>
    <cellStyle name="_Ladronka_2_VV-DVD_kontrola_FINAL_09-17_SO 200" xfId="255" xr:uid="{00000000-0005-0000-0000-0000FE000000}"/>
    <cellStyle name="_Ladronka_2_VV-DVD_kontrola_FINAL_09-17_SO 200_PS94_strojni zarizeni_NR" xfId="256" xr:uid="{00000000-0005-0000-0000-0000FF000000}"/>
    <cellStyle name="_Ladronka_2_VV-DVD_kontrola_FINAL_09-17_SO 200_Rozpočet_ stavba_koupaliště Luka" xfId="257" xr:uid="{00000000-0005-0000-0000-000000010000}"/>
    <cellStyle name="_Ladronka_2_VV-DVD_kontrola_FINAL_09-17_SO 465" xfId="258" xr:uid="{00000000-0005-0000-0000-000001010000}"/>
    <cellStyle name="_Ladronka_2_VV-DVD_kontrola_FINAL_09-17_SO 802 Obnova ploch po ZS" xfId="259" xr:uid="{00000000-0005-0000-0000-000002010000}"/>
    <cellStyle name="_Ladronka_2_VV-DVD_kontrola_FINAL_09-17_Soupis prací_SO400 xls" xfId="260" xr:uid="{00000000-0005-0000-0000-000003010000}"/>
    <cellStyle name="_Ladronka_2_VV-DVD_kontrola_FINAL_09-17_Soupis prací_SO400 xls_PS94_strojni zarizeni_NR" xfId="261" xr:uid="{00000000-0005-0000-0000-000004010000}"/>
    <cellStyle name="_Ladronka_2_VV-DVD_kontrola_FINAL_09-17_Soupis prací_SO400 xls_Rozpočet_ stavba_koupaliště Luka" xfId="262" xr:uid="{00000000-0005-0000-0000-000005010000}"/>
    <cellStyle name="_Ladronka_2_VV-DVD_kontrola_FINAL_SO 05 interiér propočet" xfId="263" xr:uid="{00000000-0005-0000-0000-000006010000}"/>
    <cellStyle name="_Ladronka_2_VV-DVD_kontrola_FINAL_SO 05 interiér propočet 2" xfId="264" xr:uid="{00000000-0005-0000-0000-000007010000}"/>
    <cellStyle name="_Ladronka_2_VV-DVD_kontrola_FINAL_SO 05 interiér propočet_01_010_Soupis_prac_slaboproud" xfId="265" xr:uid="{00000000-0005-0000-0000-000008010000}"/>
    <cellStyle name="_Ladronka_2_VV-DVD_kontrola_FINAL_SO 05 interiér propočet_02_010_Soupis_prac_EZS_k doplnění" xfId="266" xr:uid="{00000000-0005-0000-0000-000009010000}"/>
    <cellStyle name="_Ladronka_2_VV-DVD_kontrola_FINAL_SO 05 interiér propočet_5724_DVZ_SO_10-02_oceneny_VV" xfId="267" xr:uid="{00000000-0005-0000-0000-00000A010000}"/>
    <cellStyle name="_Ladronka_2_VV-DVD_kontrola_FINAL_SO 05 interiér propočet_5724_DVZ_SO_10-03_oceneny_VV (2)" xfId="268" xr:uid="{00000000-0005-0000-0000-00000B010000}"/>
    <cellStyle name="_Ladronka_2_VV-DVD_kontrola_FINAL_SO 05 interiér propočet_5806_Mustek_Ražby_RO" xfId="269" xr:uid="{00000000-0005-0000-0000-00000C010000}"/>
    <cellStyle name="_Ladronka_2_VV-DVD_kontrola_FINAL_SO 05 interiér propočet_6052_Úpravy v terminálu T3_RO_130124" xfId="270" xr:uid="{00000000-0005-0000-0000-00000D010000}"/>
    <cellStyle name="_Ladronka_2_VV-DVD_kontrola_FINAL_SO 05 interiér propočet_Liliová_soupis prací" xfId="271" xr:uid="{00000000-0005-0000-0000-00000E010000}"/>
    <cellStyle name="_Ladronka_2_VV-DVD_kontrola_FINAL_SO 05 interiér propočet_PS94_strojni zarizeni_NR" xfId="272" xr:uid="{00000000-0005-0000-0000-00000F010000}"/>
    <cellStyle name="_Ladronka_2_VV-DVD_kontrola_FINAL_SO 05 interiér propočet_rozpočet_" xfId="273" xr:uid="{00000000-0005-0000-0000-000010010000}"/>
    <cellStyle name="_Ladronka_2_VV-DVD_kontrola_FINAL_SO 05 interiér propočet_Rozpočet_ stavba_koupaliště Luka" xfId="274" xr:uid="{00000000-0005-0000-0000-000011010000}"/>
    <cellStyle name="_Ladronka_2_VV-DVD_kontrola_FINAL_SO 05 interiér propočet_rozpočet__PS94_strojni zarizeni_NR" xfId="275" xr:uid="{00000000-0005-0000-0000-000012010000}"/>
    <cellStyle name="_Ladronka_2_VV-DVD_kontrola_FINAL_SO 05 interiér propočet_rozpočet__Rozpočet_ stavba_koupaliště Luka" xfId="276" xr:uid="{00000000-0005-0000-0000-000013010000}"/>
    <cellStyle name="_Ladronka_2_VV-DVD_kontrola_FINAL_SO 05 interiér propočet_SO 001 Provizorní úpravy ploch pro ZS a DIO" xfId="277" xr:uid="{00000000-0005-0000-0000-000014010000}"/>
    <cellStyle name="_Ladronka_2_VV-DVD_kontrola_FINAL_SO 05 interiér propočet_SO 100 kom_Soupis prací" xfId="278" xr:uid="{00000000-0005-0000-0000-000015010000}"/>
    <cellStyle name="_Ladronka_2_VV-DVD_kontrola_FINAL_SO 05 interiér propočet_SO 100 kom_Soupis prací_PS94_strojni zarizeni_NR" xfId="279" xr:uid="{00000000-0005-0000-0000-000016010000}"/>
    <cellStyle name="_Ladronka_2_VV-DVD_kontrola_FINAL_SO 05 interiér propočet_SO 100 kom_Soupis prací_Rozpočet_ stavba_koupaliště Luka" xfId="280" xr:uid="{00000000-0005-0000-0000-000017010000}"/>
    <cellStyle name="_Ladronka_2_VV-DVD_kontrola_FINAL_SO 05 interiér propočet_SO 101 provizorní DZ" xfId="281" xr:uid="{00000000-0005-0000-0000-000018010000}"/>
    <cellStyle name="_Ladronka_2_VV-DVD_kontrola_FINAL_SO 05 interiér propočet_SO 101 provizorní DZ_PS94_strojni zarizeni_NR" xfId="282" xr:uid="{00000000-0005-0000-0000-000019010000}"/>
    <cellStyle name="_Ladronka_2_VV-DVD_kontrola_FINAL_SO 05 interiér propočet_SO 101 provizorní DZ_Rozpočet_ stavba_koupaliště Luka" xfId="283" xr:uid="{00000000-0005-0000-0000-00001A010000}"/>
    <cellStyle name="_Ladronka_2_VV-DVD_kontrola_FINAL_SO 05 interiér propočet_SO 103 Dopravní opatření" xfId="284" xr:uid="{00000000-0005-0000-0000-00001B010000}"/>
    <cellStyle name="_Ladronka_2_VV-DVD_kontrola_FINAL_SO 05 interiér propočet_SO 104 Opravy vozovek použivaných stavbou" xfId="285" xr:uid="{00000000-0005-0000-0000-00001C010000}"/>
    <cellStyle name="_Ladronka_2_VV-DVD_kontrola_FINAL_SO 05 interiér propočet_SO 200" xfId="286" xr:uid="{00000000-0005-0000-0000-00001D010000}"/>
    <cellStyle name="_Ladronka_2_VV-DVD_kontrola_FINAL_SO 05 interiér propočet_SO 200_PS94_strojni zarizeni_NR" xfId="287" xr:uid="{00000000-0005-0000-0000-00001E010000}"/>
    <cellStyle name="_Ladronka_2_VV-DVD_kontrola_FINAL_SO 05 interiér propočet_SO 200_Rozpočet_ stavba_koupaliště Luka" xfId="288" xr:uid="{00000000-0005-0000-0000-00001F010000}"/>
    <cellStyle name="_Ladronka_2_VV-DVD_kontrola_FINAL_SO 05 interiér propočet_SO 465" xfId="289" xr:uid="{00000000-0005-0000-0000-000020010000}"/>
    <cellStyle name="_Ladronka_2_VV-DVD_kontrola_FINAL_SO 05 interiér propočet_SO 802 Obnova ploch po ZS" xfId="290" xr:uid="{00000000-0005-0000-0000-000021010000}"/>
    <cellStyle name="_Ladronka_2_VV-DVD_kontrola_FINAL_SO 05 interiér propočet_Soupis prací_SO400 xls" xfId="291" xr:uid="{00000000-0005-0000-0000-000022010000}"/>
    <cellStyle name="_Ladronka_2_VV-DVD_kontrola_FINAL_SO 05 interiér propočet_Soupis prací_SO400 xls_PS94_strojni zarizeni_NR" xfId="292" xr:uid="{00000000-0005-0000-0000-000023010000}"/>
    <cellStyle name="_Ladronka_2_VV-DVD_kontrola_FINAL_SO 05 interiér propočet_Soupis prací_SO400 xls_Rozpočet_ stavba_koupaliště Luka" xfId="293" xr:uid="{00000000-0005-0000-0000-000024010000}"/>
    <cellStyle name="_Ladronka_2_VV-DVD_kontrola_FINAL_SO 05 střecha propočet" xfId="294" xr:uid="{00000000-0005-0000-0000-000025010000}"/>
    <cellStyle name="_Ladronka_2_VV-DVD_kontrola_FINAL_SO 05 střecha propočet 2" xfId="295" xr:uid="{00000000-0005-0000-0000-000026010000}"/>
    <cellStyle name="_Ladronka_2_VV-DVD_kontrola_FINAL_SO 05 střecha propočet_01_010_Soupis_prac_slaboproud" xfId="296" xr:uid="{00000000-0005-0000-0000-000027010000}"/>
    <cellStyle name="_Ladronka_2_VV-DVD_kontrola_FINAL_SO 05 střecha propočet_02_010_Soupis_prac_EZS_k doplnění" xfId="297" xr:uid="{00000000-0005-0000-0000-000028010000}"/>
    <cellStyle name="_Ladronka_2_VV-DVD_kontrola_FINAL_SO 05 střecha propočet_5724_DVZ_SO_10-02_oceneny_VV" xfId="298" xr:uid="{00000000-0005-0000-0000-000029010000}"/>
    <cellStyle name="_Ladronka_2_VV-DVD_kontrola_FINAL_SO 05 střecha propočet_5724_DVZ_SO_10-03_oceneny_VV (2)" xfId="299" xr:uid="{00000000-0005-0000-0000-00002A010000}"/>
    <cellStyle name="_Ladronka_2_VV-DVD_kontrola_FINAL_SO 05 střecha propočet_5806_Mustek_Ražby_RO" xfId="300" xr:uid="{00000000-0005-0000-0000-00002B010000}"/>
    <cellStyle name="_Ladronka_2_VV-DVD_kontrola_FINAL_SO 05 střecha propočet_6052_Úpravy v terminálu T3_RO_130124" xfId="301" xr:uid="{00000000-0005-0000-0000-00002C010000}"/>
    <cellStyle name="_Ladronka_2_VV-DVD_kontrola_FINAL_SO 05 střecha propočet_Liliová_soupis prací" xfId="302" xr:uid="{00000000-0005-0000-0000-00002D010000}"/>
    <cellStyle name="_Ladronka_2_VV-DVD_kontrola_FINAL_SO 05 střecha propočet_PS94_strojni zarizeni_NR" xfId="303" xr:uid="{00000000-0005-0000-0000-00002E010000}"/>
    <cellStyle name="_Ladronka_2_VV-DVD_kontrola_FINAL_SO 05 střecha propočet_rozpočet_" xfId="304" xr:uid="{00000000-0005-0000-0000-00002F010000}"/>
    <cellStyle name="_Ladronka_2_VV-DVD_kontrola_FINAL_SO 05 střecha propočet_Rozpočet_ stavba_koupaliště Luka" xfId="305" xr:uid="{00000000-0005-0000-0000-000030010000}"/>
    <cellStyle name="_Ladronka_2_VV-DVD_kontrola_FINAL_SO 05 střecha propočet_rozpočet__PS94_strojni zarizeni_NR" xfId="306" xr:uid="{00000000-0005-0000-0000-000031010000}"/>
    <cellStyle name="_Ladronka_2_VV-DVD_kontrola_FINAL_SO 05 střecha propočet_rozpočet__Rozpočet_ stavba_koupaliště Luka" xfId="307" xr:uid="{00000000-0005-0000-0000-000032010000}"/>
    <cellStyle name="_Ladronka_2_VV-DVD_kontrola_FINAL_SO 05 střecha propočet_SO 001 Provizorní úpravy ploch pro ZS a DIO" xfId="308" xr:uid="{00000000-0005-0000-0000-000033010000}"/>
    <cellStyle name="_Ladronka_2_VV-DVD_kontrola_FINAL_SO 05 střecha propočet_SO 100 kom_Soupis prací" xfId="309" xr:uid="{00000000-0005-0000-0000-000034010000}"/>
    <cellStyle name="_Ladronka_2_VV-DVD_kontrola_FINAL_SO 05 střecha propočet_SO 100 kom_Soupis prací_PS94_strojni zarizeni_NR" xfId="310" xr:uid="{00000000-0005-0000-0000-000035010000}"/>
    <cellStyle name="_Ladronka_2_VV-DVD_kontrola_FINAL_SO 05 střecha propočet_SO 100 kom_Soupis prací_Rozpočet_ stavba_koupaliště Luka" xfId="311" xr:uid="{00000000-0005-0000-0000-000036010000}"/>
    <cellStyle name="_Ladronka_2_VV-DVD_kontrola_FINAL_SO 05 střecha propočet_SO 101 provizorní DZ" xfId="312" xr:uid="{00000000-0005-0000-0000-000037010000}"/>
    <cellStyle name="_Ladronka_2_VV-DVD_kontrola_FINAL_SO 05 střecha propočet_SO 101 provizorní DZ_PS94_strojni zarizeni_NR" xfId="313" xr:uid="{00000000-0005-0000-0000-000038010000}"/>
    <cellStyle name="_Ladronka_2_VV-DVD_kontrola_FINAL_SO 05 střecha propočet_SO 101 provizorní DZ_Rozpočet_ stavba_koupaliště Luka" xfId="314" xr:uid="{00000000-0005-0000-0000-000039010000}"/>
    <cellStyle name="_Ladronka_2_VV-DVD_kontrola_FINAL_SO 05 střecha propočet_SO 103 Dopravní opatření" xfId="315" xr:uid="{00000000-0005-0000-0000-00003A010000}"/>
    <cellStyle name="_Ladronka_2_VV-DVD_kontrola_FINAL_SO 05 střecha propočet_SO 104 Opravy vozovek použivaných stavbou" xfId="316" xr:uid="{00000000-0005-0000-0000-00003B010000}"/>
    <cellStyle name="_Ladronka_2_VV-DVD_kontrola_FINAL_SO 05 střecha propočet_SO 200" xfId="317" xr:uid="{00000000-0005-0000-0000-00003C010000}"/>
    <cellStyle name="_Ladronka_2_VV-DVD_kontrola_FINAL_SO 05 střecha propočet_SO 200_PS94_strojni zarizeni_NR" xfId="318" xr:uid="{00000000-0005-0000-0000-00003D010000}"/>
    <cellStyle name="_Ladronka_2_VV-DVD_kontrola_FINAL_SO 05 střecha propočet_SO 200_Rozpočet_ stavba_koupaliště Luka" xfId="319" xr:uid="{00000000-0005-0000-0000-00003E010000}"/>
    <cellStyle name="_Ladronka_2_VV-DVD_kontrola_FINAL_SO 05 střecha propočet_SO 465" xfId="320" xr:uid="{00000000-0005-0000-0000-00003F010000}"/>
    <cellStyle name="_Ladronka_2_VV-DVD_kontrola_FINAL_SO 05 střecha propočet_SO 802 Obnova ploch po ZS" xfId="321" xr:uid="{00000000-0005-0000-0000-000040010000}"/>
    <cellStyle name="_Ladronka_2_VV-DVD_kontrola_FINAL_SO 05 střecha propočet_Soupis prací_SO400 xls" xfId="322" xr:uid="{00000000-0005-0000-0000-000041010000}"/>
    <cellStyle name="_Ladronka_2_VV-DVD_kontrola_FINAL_SO 05 střecha propočet_Soupis prací_SO400 xls_PS94_strojni zarizeni_NR" xfId="323" xr:uid="{00000000-0005-0000-0000-000042010000}"/>
    <cellStyle name="_Ladronka_2_VV-DVD_kontrola_FINAL_SO 05 střecha propočet_Soupis prací_SO400 xls_Rozpočet_ stavba_koupaliště Luka" xfId="324" xr:uid="{00000000-0005-0000-0000-000043010000}"/>
    <cellStyle name="_Ladronka_2_VV-DVD_kontrola_FINAL_SO 05 vzduchové sanační úpravy propočet" xfId="325" xr:uid="{00000000-0005-0000-0000-000044010000}"/>
    <cellStyle name="_Ladronka_2_VV-DVD_kontrola_FINAL_SO 05 vzduchové sanační úpravy propočet 2" xfId="326" xr:uid="{00000000-0005-0000-0000-000045010000}"/>
    <cellStyle name="_Ladronka_2_VV-DVD_kontrola_FINAL_SO 05 vzduchové sanační úpravy propočet_01_010_Soupis_prac_slaboproud" xfId="327" xr:uid="{00000000-0005-0000-0000-000046010000}"/>
    <cellStyle name="_Ladronka_2_VV-DVD_kontrola_FINAL_SO 05 vzduchové sanační úpravy propočet_02_010_Soupis_prac_EZS_k doplnění" xfId="328" xr:uid="{00000000-0005-0000-0000-000047010000}"/>
    <cellStyle name="_Ladronka_2_VV-DVD_kontrola_FINAL_SO 05 vzduchové sanační úpravy propočet_5724_DVZ_SO_10-02_oceneny_VV" xfId="329" xr:uid="{00000000-0005-0000-0000-000048010000}"/>
    <cellStyle name="_Ladronka_2_VV-DVD_kontrola_FINAL_SO 05 vzduchové sanační úpravy propočet_5724_DVZ_SO_10-03_oceneny_VV (2)" xfId="330" xr:uid="{00000000-0005-0000-0000-000049010000}"/>
    <cellStyle name="_Ladronka_2_VV-DVD_kontrola_FINAL_SO 05 vzduchové sanační úpravy propočet_5806_Mustek_Ražby_RO" xfId="331" xr:uid="{00000000-0005-0000-0000-00004A010000}"/>
    <cellStyle name="_Ladronka_2_VV-DVD_kontrola_FINAL_SO 05 vzduchové sanační úpravy propočet_6052_Úpravy v terminálu T3_RO_130124" xfId="332" xr:uid="{00000000-0005-0000-0000-00004B010000}"/>
    <cellStyle name="_Ladronka_2_VV-DVD_kontrola_FINAL_SO 05 vzduchové sanační úpravy propočet_Liliová_soupis prací" xfId="333" xr:uid="{00000000-0005-0000-0000-00004C010000}"/>
    <cellStyle name="_Ladronka_2_VV-DVD_kontrola_FINAL_SO 05 vzduchové sanační úpravy propočet_PS94_strojni zarizeni_NR" xfId="334" xr:uid="{00000000-0005-0000-0000-00004D010000}"/>
    <cellStyle name="_Ladronka_2_VV-DVD_kontrola_FINAL_SO 05 vzduchové sanační úpravy propočet_rozpočet_" xfId="335" xr:uid="{00000000-0005-0000-0000-00004E010000}"/>
    <cellStyle name="_Ladronka_2_VV-DVD_kontrola_FINAL_SO 05 vzduchové sanační úpravy propočet_Rozpočet_ stavba_koupaliště Luka" xfId="336" xr:uid="{00000000-0005-0000-0000-00004F010000}"/>
    <cellStyle name="_Ladronka_2_VV-DVD_kontrola_FINAL_SO 05 vzduchové sanační úpravy propočet_rozpočet__PS94_strojni zarizeni_NR" xfId="337" xr:uid="{00000000-0005-0000-0000-000050010000}"/>
    <cellStyle name="_Ladronka_2_VV-DVD_kontrola_FINAL_SO 05 vzduchové sanační úpravy propočet_rozpočet__Rozpočet_ stavba_koupaliště Luka" xfId="338" xr:uid="{00000000-0005-0000-0000-000051010000}"/>
    <cellStyle name="_Ladronka_2_VV-DVD_kontrola_FINAL_SO 05 vzduchové sanační úpravy propočet_SO 001 Provizorní úpravy ploch pro ZS a DIO" xfId="339" xr:uid="{00000000-0005-0000-0000-000052010000}"/>
    <cellStyle name="_Ladronka_2_VV-DVD_kontrola_FINAL_SO 05 vzduchové sanační úpravy propočet_SO 100 kom_Soupis prací" xfId="340" xr:uid="{00000000-0005-0000-0000-000053010000}"/>
    <cellStyle name="_Ladronka_2_VV-DVD_kontrola_FINAL_SO 05 vzduchové sanační úpravy propočet_SO 100 kom_Soupis prací_PS94_strojni zarizeni_NR" xfId="341" xr:uid="{00000000-0005-0000-0000-000054010000}"/>
    <cellStyle name="_Ladronka_2_VV-DVD_kontrola_FINAL_SO 05 vzduchové sanační úpravy propočet_SO 100 kom_Soupis prací_Rozpočet_ stavba_koupaliště Luka" xfId="342" xr:uid="{00000000-0005-0000-0000-000055010000}"/>
    <cellStyle name="_Ladronka_2_VV-DVD_kontrola_FINAL_SO 05 vzduchové sanační úpravy propočet_SO 101 provizorní DZ" xfId="343" xr:uid="{00000000-0005-0000-0000-000056010000}"/>
    <cellStyle name="_Ladronka_2_VV-DVD_kontrola_FINAL_SO 05 vzduchové sanační úpravy propočet_SO 101 provizorní DZ_PS94_strojni zarizeni_NR" xfId="344" xr:uid="{00000000-0005-0000-0000-000057010000}"/>
    <cellStyle name="_Ladronka_2_VV-DVD_kontrola_FINAL_SO 05 vzduchové sanační úpravy propočet_SO 101 provizorní DZ_Rozpočet_ stavba_koupaliště Luka" xfId="345" xr:uid="{00000000-0005-0000-0000-000058010000}"/>
    <cellStyle name="_Ladronka_2_VV-DVD_kontrola_FINAL_SO 05 vzduchové sanační úpravy propočet_SO 103 Dopravní opatření" xfId="346" xr:uid="{00000000-0005-0000-0000-000059010000}"/>
    <cellStyle name="_Ladronka_2_VV-DVD_kontrola_FINAL_SO 05 vzduchové sanační úpravy propočet_SO 104 Opravy vozovek použivaných stavbou" xfId="347" xr:uid="{00000000-0005-0000-0000-00005A010000}"/>
    <cellStyle name="_Ladronka_2_VV-DVD_kontrola_FINAL_SO 05 vzduchové sanační úpravy propočet_SO 200" xfId="348" xr:uid="{00000000-0005-0000-0000-00005B010000}"/>
    <cellStyle name="_Ladronka_2_VV-DVD_kontrola_FINAL_SO 05 vzduchové sanační úpravy propočet_SO 200_PS94_strojni zarizeni_NR" xfId="349" xr:uid="{00000000-0005-0000-0000-00005C010000}"/>
    <cellStyle name="_Ladronka_2_VV-DVD_kontrola_FINAL_SO 05 vzduchové sanační úpravy propočet_SO 200_Rozpočet_ stavba_koupaliště Luka" xfId="350" xr:uid="{00000000-0005-0000-0000-00005D010000}"/>
    <cellStyle name="_Ladronka_2_VV-DVD_kontrola_FINAL_SO 05 vzduchové sanační úpravy propočet_SO 465" xfId="351" xr:uid="{00000000-0005-0000-0000-00005E010000}"/>
    <cellStyle name="_Ladronka_2_VV-DVD_kontrola_FINAL_SO 05 vzduchové sanační úpravy propočet_SO 802 Obnova ploch po ZS" xfId="352" xr:uid="{00000000-0005-0000-0000-00005F010000}"/>
    <cellStyle name="_Ladronka_2_VV-DVD_kontrola_FINAL_SO 05 vzduchové sanační úpravy propočet_Soupis prací_SO400 xls" xfId="353" xr:uid="{00000000-0005-0000-0000-000060010000}"/>
    <cellStyle name="_Ladronka_2_VV-DVD_kontrola_FINAL_SO 05 vzduchové sanační úpravy propočet_Soupis prací_SO400 xls_PS94_strojni zarizeni_NR" xfId="354" xr:uid="{00000000-0005-0000-0000-000061010000}"/>
    <cellStyle name="_Ladronka_2_VV-DVD_kontrola_FINAL_SO 05 vzduchové sanační úpravy propočet_Soupis prací_SO400 xls_Rozpočet_ stavba_koupaliště Luka" xfId="355" xr:uid="{00000000-0005-0000-0000-000062010000}"/>
    <cellStyle name="_MaR" xfId="356" xr:uid="{00000000-0005-0000-0000-000063010000}"/>
    <cellStyle name="_PERSONAL" xfId="357" xr:uid="{00000000-0005-0000-0000-000064010000}"/>
    <cellStyle name="_PERSONAL_002_08_4914_002_01_09_17_002Technicka_specifikace_2etapa" xfId="358" xr:uid="{00000000-0005-0000-0000-000065010000}"/>
    <cellStyle name="_PERSONAL_002_08_4914_002_01_09_17_002Technicka_specifikace_2etapa_6052_Úpravy v terminálu T3_RO_130124" xfId="359" xr:uid="{00000000-0005-0000-0000-000066010000}"/>
    <cellStyle name="_PERSONAL_002_08_4914_002_01_09_17_002Technicka_specifikace_2etapa_rozpočet_" xfId="360" xr:uid="{00000000-0005-0000-0000-000067010000}"/>
    <cellStyle name="_PERSONAL_002_08_4914_002_01_09_17_002Technicka_specifikace_2etapa_SO 100 kom_Soupis prací" xfId="361" xr:uid="{00000000-0005-0000-0000-000068010000}"/>
    <cellStyle name="_PERSONAL_002_08_4914_002_01_09_17_002Technicka_specifikace_2etapa_SO 101 provizorní DZ" xfId="362" xr:uid="{00000000-0005-0000-0000-000069010000}"/>
    <cellStyle name="_PERSONAL_002_08_4914_002_01_09_17_002Technicka_specifikace_2etapa_SO 200" xfId="363" xr:uid="{00000000-0005-0000-0000-00006A010000}"/>
    <cellStyle name="_PERSONAL_002_08_4914_002_01_09_17_002Technicka_specifikace_2etapa_Soupis prací_SO400 xls" xfId="364" xr:uid="{00000000-0005-0000-0000-00006B010000}"/>
    <cellStyle name="_PERSONAL_09_bur_kanali" xfId="365" xr:uid="{00000000-0005-0000-0000-00006C010000}"/>
    <cellStyle name="_PERSONAL_09_bur_kanali_rozpočet_" xfId="366" xr:uid="{00000000-0005-0000-0000-00006D010000}"/>
    <cellStyle name="_PERSONAL_09_bur_kanali_SO 100 kom_Soupis prací" xfId="367" xr:uid="{00000000-0005-0000-0000-00006E010000}"/>
    <cellStyle name="_PERSONAL_09_bur_kanali_SO 101 provizorní DZ" xfId="368" xr:uid="{00000000-0005-0000-0000-00006F010000}"/>
    <cellStyle name="_PERSONAL_09_bur_kanali_SO 200" xfId="369" xr:uid="{00000000-0005-0000-0000-000070010000}"/>
    <cellStyle name="_PERSONAL_09_bur_kanali_Soupis prací_SO400 xls" xfId="370" xr:uid="{00000000-0005-0000-0000-000071010000}"/>
    <cellStyle name="_PERSONAL_09_bur_podlažní_vestavby" xfId="371" xr:uid="{00000000-0005-0000-0000-000072010000}"/>
    <cellStyle name="_PERSONAL_09_bur_podlažní_vestavby_rozpočet_" xfId="372" xr:uid="{00000000-0005-0000-0000-000073010000}"/>
    <cellStyle name="_PERSONAL_09_bur_podlažní_vestavby_SO 100 kom_Soupis prací" xfId="373" xr:uid="{00000000-0005-0000-0000-000074010000}"/>
    <cellStyle name="_PERSONAL_09_bur_podlažní_vestavby_SO 101 provizorní DZ" xfId="374" xr:uid="{00000000-0005-0000-0000-000075010000}"/>
    <cellStyle name="_PERSONAL_09_bur_podlažní_vestavby_SO 200" xfId="375" xr:uid="{00000000-0005-0000-0000-000076010000}"/>
    <cellStyle name="_PERSONAL_09_bur_podlažní_vestavby_Soupis prací_SO400 xls" xfId="376" xr:uid="{00000000-0005-0000-0000-000077010000}"/>
    <cellStyle name="_PERSONAL_09_buri_malby" xfId="377" xr:uid="{00000000-0005-0000-0000-000078010000}"/>
    <cellStyle name="_PERSONAL_09_buri_malby_rozpočet_" xfId="378" xr:uid="{00000000-0005-0000-0000-000079010000}"/>
    <cellStyle name="_PERSONAL_09_buri_malby_SO 100 kom_Soupis prací" xfId="379" xr:uid="{00000000-0005-0000-0000-00007A010000}"/>
    <cellStyle name="_PERSONAL_09_buri_malby_SO 101 provizorní DZ" xfId="380" xr:uid="{00000000-0005-0000-0000-00007B010000}"/>
    <cellStyle name="_PERSONAL_09_buri_malby_SO 200" xfId="381" xr:uid="{00000000-0005-0000-0000-00007C010000}"/>
    <cellStyle name="_PERSONAL_09_buri_malby_Soupis prací_SO400 xls" xfId="382" xr:uid="{00000000-0005-0000-0000-00007D010000}"/>
    <cellStyle name="_PERSONAL_09_buri_regaly" xfId="383" xr:uid="{00000000-0005-0000-0000-00007E010000}"/>
    <cellStyle name="_PERSONAL_09_buri_regaly_rozpočet_" xfId="384" xr:uid="{00000000-0005-0000-0000-00007F010000}"/>
    <cellStyle name="_PERSONAL_09_buri_regaly_SO 100 kom_Soupis prací" xfId="385" xr:uid="{00000000-0005-0000-0000-000080010000}"/>
    <cellStyle name="_PERSONAL_09_buri_regaly_SO 101 provizorní DZ" xfId="386" xr:uid="{00000000-0005-0000-0000-000081010000}"/>
    <cellStyle name="_PERSONAL_09_buri_regaly_SO 200" xfId="387" xr:uid="{00000000-0005-0000-0000-000082010000}"/>
    <cellStyle name="_PERSONAL_09_buri_regaly_Soupis prací_SO400 xls" xfId="388" xr:uid="{00000000-0005-0000-0000-000083010000}"/>
    <cellStyle name="_PERSONAL_09-13-zbytek" xfId="389" xr:uid="{00000000-0005-0000-0000-000084010000}"/>
    <cellStyle name="_PERSONAL_09-13-zbytek_6052_Úpravy v terminálu T3_RO_130124" xfId="390" xr:uid="{00000000-0005-0000-0000-000085010000}"/>
    <cellStyle name="_PERSONAL_09-13-zbytek_rozpočet_" xfId="391" xr:uid="{00000000-0005-0000-0000-000086010000}"/>
    <cellStyle name="_PERSONAL_09-13-zbytek_SO 100 kom_Soupis prací" xfId="392" xr:uid="{00000000-0005-0000-0000-000087010000}"/>
    <cellStyle name="_PERSONAL_09-13-zbytek_SO 101 provizorní DZ" xfId="393" xr:uid="{00000000-0005-0000-0000-000088010000}"/>
    <cellStyle name="_PERSONAL_09-13-zbytek_SO 200" xfId="394" xr:uid="{00000000-0005-0000-0000-000089010000}"/>
    <cellStyle name="_PERSONAL_09-13-zbytek_Soupis prací_SO400 xls" xfId="395" xr:uid="{00000000-0005-0000-0000-00008A010000}"/>
    <cellStyle name="_PERSONAL_09-17" xfId="396" xr:uid="{00000000-0005-0000-0000-00008B010000}"/>
    <cellStyle name="_PERSONAL_09-17_6052_Úpravy v terminálu T3_RO_130124" xfId="397" xr:uid="{00000000-0005-0000-0000-00008C010000}"/>
    <cellStyle name="_PERSONAL_09-17_rozpočet_" xfId="398" xr:uid="{00000000-0005-0000-0000-00008D010000}"/>
    <cellStyle name="_PERSONAL_09-17_SO 100 kom_Soupis prací" xfId="399" xr:uid="{00000000-0005-0000-0000-00008E010000}"/>
    <cellStyle name="_PERSONAL_09-17_SO 101 provizorní DZ" xfId="400" xr:uid="{00000000-0005-0000-0000-00008F010000}"/>
    <cellStyle name="_PERSONAL_09-17_SO 200" xfId="401" xr:uid="{00000000-0005-0000-0000-000090010000}"/>
    <cellStyle name="_PERSONAL_09-17_Soupis prací_SO400 xls" xfId="402" xr:uid="{00000000-0005-0000-0000-000091010000}"/>
    <cellStyle name="_PERSONAL_09-20" xfId="403" xr:uid="{00000000-0005-0000-0000-000092010000}"/>
    <cellStyle name="_PERSONAL_09-20_rozpočet_" xfId="404" xr:uid="{00000000-0005-0000-0000-000093010000}"/>
    <cellStyle name="_PERSONAL_09-20_SO 100 kom_Soupis prací" xfId="405" xr:uid="{00000000-0005-0000-0000-000094010000}"/>
    <cellStyle name="_PERSONAL_09-20_SO 101 provizorní DZ" xfId="406" xr:uid="{00000000-0005-0000-0000-000095010000}"/>
    <cellStyle name="_PERSONAL_09-20_SO 200" xfId="407" xr:uid="{00000000-0005-0000-0000-000096010000}"/>
    <cellStyle name="_PERSONAL_09-20_Soupis prací_SO400 xls" xfId="408" xr:uid="{00000000-0005-0000-0000-000097010000}"/>
    <cellStyle name="_PERSONAL_1" xfId="409" xr:uid="{00000000-0005-0000-0000-000098010000}"/>
    <cellStyle name="_PERSONAL_1_002_08_4914_002_01_09_17_002Technicka_specifikace_2etapa" xfId="410" xr:uid="{00000000-0005-0000-0000-000099010000}"/>
    <cellStyle name="_PERSONAL_1_002_08_4914_002_01_09_17_002Technicka_specifikace_2etapa_6052_Úpravy v terminálu T3_RO_130124" xfId="411" xr:uid="{00000000-0005-0000-0000-00009A010000}"/>
    <cellStyle name="_PERSONAL_1_002_08_4914_002_01_09_17_002Technicka_specifikace_2etapa_rozpočet_" xfId="412" xr:uid="{00000000-0005-0000-0000-00009B010000}"/>
    <cellStyle name="_PERSONAL_1_002_08_4914_002_01_09_17_002Technicka_specifikace_2etapa_SO 100 kom_Soupis prací" xfId="413" xr:uid="{00000000-0005-0000-0000-00009C010000}"/>
    <cellStyle name="_PERSONAL_1_002_08_4914_002_01_09_17_002Technicka_specifikace_2etapa_SO 101 provizorní DZ" xfId="414" xr:uid="{00000000-0005-0000-0000-00009D010000}"/>
    <cellStyle name="_PERSONAL_1_002_08_4914_002_01_09_17_002Technicka_specifikace_2etapa_SO 200" xfId="415" xr:uid="{00000000-0005-0000-0000-00009E010000}"/>
    <cellStyle name="_PERSONAL_1_002_08_4914_002_01_09_17_002Technicka_specifikace_2etapa_Soupis prací_SO400 xls" xfId="416" xr:uid="{00000000-0005-0000-0000-00009F010000}"/>
    <cellStyle name="_PERSONAL_1_09_bur_kanali" xfId="417" xr:uid="{00000000-0005-0000-0000-0000A0010000}"/>
    <cellStyle name="_PERSONAL_1_09_bur_kanali_rozpočet_" xfId="418" xr:uid="{00000000-0005-0000-0000-0000A1010000}"/>
    <cellStyle name="_PERSONAL_1_09_bur_kanali_SO 100 kom_Soupis prací" xfId="419" xr:uid="{00000000-0005-0000-0000-0000A2010000}"/>
    <cellStyle name="_PERSONAL_1_09_bur_kanali_SO 101 provizorní DZ" xfId="420" xr:uid="{00000000-0005-0000-0000-0000A3010000}"/>
    <cellStyle name="_PERSONAL_1_09_bur_kanali_SO 200" xfId="421" xr:uid="{00000000-0005-0000-0000-0000A4010000}"/>
    <cellStyle name="_PERSONAL_1_09_bur_kanali_Soupis prací_SO400 xls" xfId="422" xr:uid="{00000000-0005-0000-0000-0000A5010000}"/>
    <cellStyle name="_PERSONAL_1_09_bur_podlažní_vestavby" xfId="423" xr:uid="{00000000-0005-0000-0000-0000A6010000}"/>
    <cellStyle name="_PERSONAL_1_09_bur_podlažní_vestavby_rozpočet_" xfId="424" xr:uid="{00000000-0005-0000-0000-0000A7010000}"/>
    <cellStyle name="_PERSONAL_1_09_bur_podlažní_vestavby_SO 100 kom_Soupis prací" xfId="425" xr:uid="{00000000-0005-0000-0000-0000A8010000}"/>
    <cellStyle name="_PERSONAL_1_09_bur_podlažní_vestavby_SO 101 provizorní DZ" xfId="426" xr:uid="{00000000-0005-0000-0000-0000A9010000}"/>
    <cellStyle name="_PERSONAL_1_09_bur_podlažní_vestavby_SO 200" xfId="427" xr:uid="{00000000-0005-0000-0000-0000AA010000}"/>
    <cellStyle name="_PERSONAL_1_09_bur_podlažní_vestavby_Soupis prací_SO400 xls" xfId="428" xr:uid="{00000000-0005-0000-0000-0000AB010000}"/>
    <cellStyle name="_PERSONAL_1_09_buri_malby" xfId="429" xr:uid="{00000000-0005-0000-0000-0000AC010000}"/>
    <cellStyle name="_PERSONAL_1_09_buri_malby_rozpočet_" xfId="430" xr:uid="{00000000-0005-0000-0000-0000AD010000}"/>
    <cellStyle name="_PERSONAL_1_09_buri_malby_SO 100 kom_Soupis prací" xfId="431" xr:uid="{00000000-0005-0000-0000-0000AE010000}"/>
    <cellStyle name="_PERSONAL_1_09_buri_malby_SO 101 provizorní DZ" xfId="432" xr:uid="{00000000-0005-0000-0000-0000AF010000}"/>
    <cellStyle name="_PERSONAL_1_09_buri_malby_SO 200" xfId="433" xr:uid="{00000000-0005-0000-0000-0000B0010000}"/>
    <cellStyle name="_PERSONAL_1_09_buri_malby_Soupis prací_SO400 xls" xfId="434" xr:uid="{00000000-0005-0000-0000-0000B1010000}"/>
    <cellStyle name="_PERSONAL_1_09_buri_regaly" xfId="435" xr:uid="{00000000-0005-0000-0000-0000B2010000}"/>
    <cellStyle name="_PERSONAL_1_09_buri_regaly_rozpočet_" xfId="436" xr:uid="{00000000-0005-0000-0000-0000B3010000}"/>
    <cellStyle name="_PERSONAL_1_09_buri_regaly_SO 100 kom_Soupis prací" xfId="437" xr:uid="{00000000-0005-0000-0000-0000B4010000}"/>
    <cellStyle name="_PERSONAL_1_09_buri_regaly_SO 101 provizorní DZ" xfId="438" xr:uid="{00000000-0005-0000-0000-0000B5010000}"/>
    <cellStyle name="_PERSONAL_1_09_buri_regaly_SO 200" xfId="439" xr:uid="{00000000-0005-0000-0000-0000B6010000}"/>
    <cellStyle name="_PERSONAL_1_09_buri_regaly_Soupis prací_SO400 xls" xfId="440" xr:uid="{00000000-0005-0000-0000-0000B7010000}"/>
    <cellStyle name="_PERSONAL_1_09-13-zbytek" xfId="441" xr:uid="{00000000-0005-0000-0000-0000B8010000}"/>
    <cellStyle name="_PERSONAL_1_09-13-zbytek_6052_Úpravy v terminálu T3_RO_130124" xfId="442" xr:uid="{00000000-0005-0000-0000-0000B9010000}"/>
    <cellStyle name="_PERSONAL_1_09-13-zbytek_rozpočet_" xfId="443" xr:uid="{00000000-0005-0000-0000-0000BA010000}"/>
    <cellStyle name="_PERSONAL_1_09-13-zbytek_SO 100 kom_Soupis prací" xfId="444" xr:uid="{00000000-0005-0000-0000-0000BB010000}"/>
    <cellStyle name="_PERSONAL_1_09-13-zbytek_SO 101 provizorní DZ" xfId="445" xr:uid="{00000000-0005-0000-0000-0000BC010000}"/>
    <cellStyle name="_PERSONAL_1_09-13-zbytek_SO 200" xfId="446" xr:uid="{00000000-0005-0000-0000-0000BD010000}"/>
    <cellStyle name="_PERSONAL_1_09-13-zbytek_Soupis prací_SO400 xls" xfId="447" xr:uid="{00000000-0005-0000-0000-0000BE010000}"/>
    <cellStyle name="_PERSONAL_1_09-17" xfId="448" xr:uid="{00000000-0005-0000-0000-0000BF010000}"/>
    <cellStyle name="_PERSONAL_1_09-17_6052_Úpravy v terminálu T3_RO_130124" xfId="449" xr:uid="{00000000-0005-0000-0000-0000C0010000}"/>
    <cellStyle name="_PERSONAL_1_09-17_rozpočet_" xfId="450" xr:uid="{00000000-0005-0000-0000-0000C1010000}"/>
    <cellStyle name="_PERSONAL_1_09-17_SO 100 kom_Soupis prací" xfId="451" xr:uid="{00000000-0005-0000-0000-0000C2010000}"/>
    <cellStyle name="_PERSONAL_1_09-17_SO 101 provizorní DZ" xfId="452" xr:uid="{00000000-0005-0000-0000-0000C3010000}"/>
    <cellStyle name="_PERSONAL_1_09-17_SO 200" xfId="453" xr:uid="{00000000-0005-0000-0000-0000C4010000}"/>
    <cellStyle name="_PERSONAL_1_09-17_Soupis prací_SO400 xls" xfId="454" xr:uid="{00000000-0005-0000-0000-0000C5010000}"/>
    <cellStyle name="_PERSONAL_1_09-20" xfId="455" xr:uid="{00000000-0005-0000-0000-0000C6010000}"/>
    <cellStyle name="_PERSONAL_1_09-20_rozpočet_" xfId="456" xr:uid="{00000000-0005-0000-0000-0000C7010000}"/>
    <cellStyle name="_PERSONAL_1_09-20_SO 100 kom_Soupis prací" xfId="457" xr:uid="{00000000-0005-0000-0000-0000C8010000}"/>
    <cellStyle name="_PERSONAL_1_09-20_SO 101 provizorní DZ" xfId="458" xr:uid="{00000000-0005-0000-0000-0000C9010000}"/>
    <cellStyle name="_PERSONAL_1_09-20_SO 200" xfId="459" xr:uid="{00000000-0005-0000-0000-0000CA010000}"/>
    <cellStyle name="_PERSONAL_1_09-20_Soupis prací_SO400 xls" xfId="460" xr:uid="{00000000-0005-0000-0000-0000CB010000}"/>
    <cellStyle name="_PERSONAL_1_Rekapitulace SmCB" xfId="461" xr:uid="{00000000-0005-0000-0000-0000CC010000}"/>
    <cellStyle name="_PERSONAL_1_rozpočet_" xfId="462" xr:uid="{00000000-0005-0000-0000-0000CD010000}"/>
    <cellStyle name="_PERSONAL_1_SO 000 Pozadavky investora" xfId="463" xr:uid="{00000000-0005-0000-0000-0000CE010000}"/>
    <cellStyle name="_PERSONAL_1_SO 000-002" xfId="464" xr:uid="{00000000-0005-0000-0000-0000CF010000}"/>
    <cellStyle name="_PERSONAL_1_SO 05 interiér propočet" xfId="465" xr:uid="{00000000-0005-0000-0000-0000D0010000}"/>
    <cellStyle name="_PERSONAL_1_SO 05 interiér propočet_6052_Úpravy v terminálu T3_RO_130124" xfId="466" xr:uid="{00000000-0005-0000-0000-0000D1010000}"/>
    <cellStyle name="_PERSONAL_1_SO 05 interiér propočet_rozpočet_" xfId="467" xr:uid="{00000000-0005-0000-0000-0000D2010000}"/>
    <cellStyle name="_PERSONAL_1_SO 05 interiér propočet_SO 100 kom_Soupis prací" xfId="468" xr:uid="{00000000-0005-0000-0000-0000D3010000}"/>
    <cellStyle name="_PERSONAL_1_SO 05 interiér propočet_SO 101 provizorní DZ" xfId="469" xr:uid="{00000000-0005-0000-0000-0000D4010000}"/>
    <cellStyle name="_PERSONAL_1_SO 05 interiér propočet_SO 200" xfId="470" xr:uid="{00000000-0005-0000-0000-0000D5010000}"/>
    <cellStyle name="_PERSONAL_1_SO 05 interiér propočet_Soupis prací_SO400 xls" xfId="471" xr:uid="{00000000-0005-0000-0000-0000D6010000}"/>
    <cellStyle name="_PERSONAL_1_SO 05 střecha propočet" xfId="472" xr:uid="{00000000-0005-0000-0000-0000D7010000}"/>
    <cellStyle name="_PERSONAL_1_SO 05 střecha propočet_6052_Úpravy v terminálu T3_RO_130124" xfId="473" xr:uid="{00000000-0005-0000-0000-0000D8010000}"/>
    <cellStyle name="_PERSONAL_1_SO 05 střecha propočet_rozpočet_" xfId="474" xr:uid="{00000000-0005-0000-0000-0000D9010000}"/>
    <cellStyle name="_PERSONAL_1_SO 05 střecha propočet_SO 100 kom_Soupis prací" xfId="475" xr:uid="{00000000-0005-0000-0000-0000DA010000}"/>
    <cellStyle name="_PERSONAL_1_SO 05 střecha propočet_SO 101 provizorní DZ" xfId="476" xr:uid="{00000000-0005-0000-0000-0000DB010000}"/>
    <cellStyle name="_PERSONAL_1_SO 05 střecha propočet_SO 200" xfId="477" xr:uid="{00000000-0005-0000-0000-0000DC010000}"/>
    <cellStyle name="_PERSONAL_1_SO 05 střecha propočet_Soupis prací_SO400 xls" xfId="478" xr:uid="{00000000-0005-0000-0000-0000DD010000}"/>
    <cellStyle name="_PERSONAL_1_SO 05 vzduchové sanační úpravy propočet" xfId="479" xr:uid="{00000000-0005-0000-0000-0000DE010000}"/>
    <cellStyle name="_PERSONAL_1_SO 05 vzduchové sanační úpravy propočet_6052_Úpravy v terminálu T3_RO_130124" xfId="480" xr:uid="{00000000-0005-0000-0000-0000DF010000}"/>
    <cellStyle name="_PERSONAL_1_SO 05 vzduchové sanační úpravy propočet_rozpočet_" xfId="481" xr:uid="{00000000-0005-0000-0000-0000E0010000}"/>
    <cellStyle name="_PERSONAL_1_SO 05 vzduchové sanační úpravy propočet_SO 100 kom_Soupis prací" xfId="482" xr:uid="{00000000-0005-0000-0000-0000E1010000}"/>
    <cellStyle name="_PERSONAL_1_SO 05 vzduchové sanační úpravy propočet_SO 101 provizorní DZ" xfId="483" xr:uid="{00000000-0005-0000-0000-0000E2010000}"/>
    <cellStyle name="_PERSONAL_1_SO 05 vzduchové sanační úpravy propočet_SO 200" xfId="484" xr:uid="{00000000-0005-0000-0000-0000E3010000}"/>
    <cellStyle name="_PERSONAL_1_SO 05 vzduchové sanační úpravy propočet_Soupis prací_SO400 xls" xfId="485" xr:uid="{00000000-0005-0000-0000-0000E4010000}"/>
    <cellStyle name="_PERSONAL_1_SO 100 kom_Soupis prací" xfId="486" xr:uid="{00000000-0005-0000-0000-0000E5010000}"/>
    <cellStyle name="_PERSONAL_1_SO 100-199" xfId="487" xr:uid="{00000000-0005-0000-0000-0000E6010000}"/>
    <cellStyle name="_PERSONAL_1_SO 101 provizorní DZ" xfId="488" xr:uid="{00000000-0005-0000-0000-0000E7010000}"/>
    <cellStyle name="_PERSONAL_1_SO 20_stavba" xfId="489" xr:uid="{00000000-0005-0000-0000-0000E8010000}"/>
    <cellStyle name="_PERSONAL_1_SO 200" xfId="490" xr:uid="{00000000-0005-0000-0000-0000E9010000}"/>
    <cellStyle name="_PERSONAL_1_SO 200-220" xfId="491" xr:uid="{00000000-0005-0000-0000-0000EA010000}"/>
    <cellStyle name="_PERSONAL_1_SO 260-270" xfId="492" xr:uid="{00000000-0005-0000-0000-0000EB010000}"/>
    <cellStyle name="_PERSONAL_1_SO 300-330" xfId="493" xr:uid="{00000000-0005-0000-0000-0000EC010000}"/>
    <cellStyle name="_PERSONAL_1_SO 350-365" xfId="494" xr:uid="{00000000-0005-0000-0000-0000ED010000}"/>
    <cellStyle name="_PERSONAL_1_SO 370" xfId="495" xr:uid="{00000000-0005-0000-0000-0000EE010000}"/>
    <cellStyle name="_PERSONAL_1_SO 440-449" xfId="496" xr:uid="{00000000-0005-0000-0000-0000EF010000}"/>
    <cellStyle name="_PERSONAL_1_SO 460-469" xfId="497" xr:uid="{00000000-0005-0000-0000-0000F0010000}"/>
    <cellStyle name="_PERSONAL_1_SO 520-536" xfId="498" xr:uid="{00000000-0005-0000-0000-0000F1010000}"/>
    <cellStyle name="_PERSONAL_1_SO 800-809" xfId="499" xr:uid="{00000000-0005-0000-0000-0000F2010000}"/>
    <cellStyle name="_PERSONAL_1_Soupis prací_SO400 xls" xfId="500" xr:uid="{00000000-0005-0000-0000-0000F3010000}"/>
    <cellStyle name="_PERSONAL_Rekapitulace SmCB" xfId="501" xr:uid="{00000000-0005-0000-0000-0000F4010000}"/>
    <cellStyle name="_PERSONAL_rozpočet_" xfId="502" xr:uid="{00000000-0005-0000-0000-0000F5010000}"/>
    <cellStyle name="_PERSONAL_SO 000 Pozadavky investora" xfId="503" xr:uid="{00000000-0005-0000-0000-0000F6010000}"/>
    <cellStyle name="_PERSONAL_SO 000-002" xfId="504" xr:uid="{00000000-0005-0000-0000-0000F7010000}"/>
    <cellStyle name="_PERSONAL_SO 05 interiér propočet" xfId="505" xr:uid="{00000000-0005-0000-0000-0000F8010000}"/>
    <cellStyle name="_PERSONAL_SO 05 interiér propočet_6052_Úpravy v terminálu T3_RO_130124" xfId="506" xr:uid="{00000000-0005-0000-0000-0000F9010000}"/>
    <cellStyle name="_PERSONAL_SO 05 interiér propočet_rozpočet_" xfId="507" xr:uid="{00000000-0005-0000-0000-0000FA010000}"/>
    <cellStyle name="_PERSONAL_SO 05 interiér propočet_SO 100 kom_Soupis prací" xfId="508" xr:uid="{00000000-0005-0000-0000-0000FB010000}"/>
    <cellStyle name="_PERSONAL_SO 05 interiér propočet_SO 101 provizorní DZ" xfId="509" xr:uid="{00000000-0005-0000-0000-0000FC010000}"/>
    <cellStyle name="_PERSONAL_SO 05 interiér propočet_SO 200" xfId="510" xr:uid="{00000000-0005-0000-0000-0000FD010000}"/>
    <cellStyle name="_PERSONAL_SO 05 interiér propočet_Soupis prací_SO400 xls" xfId="511" xr:uid="{00000000-0005-0000-0000-0000FE010000}"/>
    <cellStyle name="_PERSONAL_SO 05 střecha propočet" xfId="512" xr:uid="{00000000-0005-0000-0000-0000FF010000}"/>
    <cellStyle name="_PERSONAL_SO 05 střecha propočet_6052_Úpravy v terminálu T3_RO_130124" xfId="513" xr:uid="{00000000-0005-0000-0000-000000020000}"/>
    <cellStyle name="_PERSONAL_SO 05 střecha propočet_rozpočet_" xfId="514" xr:uid="{00000000-0005-0000-0000-000001020000}"/>
    <cellStyle name="_PERSONAL_SO 05 střecha propočet_SO 100 kom_Soupis prací" xfId="515" xr:uid="{00000000-0005-0000-0000-000002020000}"/>
    <cellStyle name="_PERSONAL_SO 05 střecha propočet_SO 101 provizorní DZ" xfId="516" xr:uid="{00000000-0005-0000-0000-000003020000}"/>
    <cellStyle name="_PERSONAL_SO 05 střecha propočet_SO 200" xfId="517" xr:uid="{00000000-0005-0000-0000-000004020000}"/>
    <cellStyle name="_PERSONAL_SO 05 střecha propočet_Soupis prací_SO400 xls" xfId="518" xr:uid="{00000000-0005-0000-0000-000005020000}"/>
    <cellStyle name="_PERSONAL_SO 05 vzduchové sanační úpravy propočet" xfId="519" xr:uid="{00000000-0005-0000-0000-000006020000}"/>
    <cellStyle name="_PERSONAL_SO 05 vzduchové sanační úpravy propočet_6052_Úpravy v terminálu T3_RO_130124" xfId="520" xr:uid="{00000000-0005-0000-0000-000007020000}"/>
    <cellStyle name="_PERSONAL_SO 05 vzduchové sanační úpravy propočet_rozpočet_" xfId="521" xr:uid="{00000000-0005-0000-0000-000008020000}"/>
    <cellStyle name="_PERSONAL_SO 05 vzduchové sanační úpravy propočet_SO 100 kom_Soupis prací" xfId="522" xr:uid="{00000000-0005-0000-0000-000009020000}"/>
    <cellStyle name="_PERSONAL_SO 05 vzduchové sanační úpravy propočet_SO 101 provizorní DZ" xfId="523" xr:uid="{00000000-0005-0000-0000-00000A020000}"/>
    <cellStyle name="_PERSONAL_SO 05 vzduchové sanační úpravy propočet_SO 200" xfId="524" xr:uid="{00000000-0005-0000-0000-00000B020000}"/>
    <cellStyle name="_PERSONAL_SO 05 vzduchové sanační úpravy propočet_Soupis prací_SO400 xls" xfId="525" xr:uid="{00000000-0005-0000-0000-00000C020000}"/>
    <cellStyle name="_PERSONAL_SO 100 kom_Soupis prací" xfId="526" xr:uid="{00000000-0005-0000-0000-00000D020000}"/>
    <cellStyle name="_PERSONAL_SO 100-199" xfId="527" xr:uid="{00000000-0005-0000-0000-00000E020000}"/>
    <cellStyle name="_PERSONAL_SO 101 provizorní DZ" xfId="528" xr:uid="{00000000-0005-0000-0000-00000F020000}"/>
    <cellStyle name="_PERSONAL_SO 20_stavba" xfId="529" xr:uid="{00000000-0005-0000-0000-000010020000}"/>
    <cellStyle name="_PERSONAL_SO 200" xfId="530" xr:uid="{00000000-0005-0000-0000-000011020000}"/>
    <cellStyle name="_PERSONAL_SO 200-220" xfId="531" xr:uid="{00000000-0005-0000-0000-000012020000}"/>
    <cellStyle name="_PERSONAL_SO 260-270" xfId="532" xr:uid="{00000000-0005-0000-0000-000013020000}"/>
    <cellStyle name="_PERSONAL_SO 300-330" xfId="533" xr:uid="{00000000-0005-0000-0000-000014020000}"/>
    <cellStyle name="_PERSONAL_SO 350-365" xfId="534" xr:uid="{00000000-0005-0000-0000-000015020000}"/>
    <cellStyle name="_PERSONAL_SO 370" xfId="535" xr:uid="{00000000-0005-0000-0000-000016020000}"/>
    <cellStyle name="_PERSONAL_SO 440-449" xfId="536" xr:uid="{00000000-0005-0000-0000-000017020000}"/>
    <cellStyle name="_PERSONAL_SO 460-469" xfId="537" xr:uid="{00000000-0005-0000-0000-000018020000}"/>
    <cellStyle name="_PERSONAL_SO 520-536" xfId="538" xr:uid="{00000000-0005-0000-0000-000019020000}"/>
    <cellStyle name="_PERSONAL_SO 800-809" xfId="539" xr:uid="{00000000-0005-0000-0000-00001A020000}"/>
    <cellStyle name="_PERSONAL_Soupis prací_SO400 xls" xfId="540" xr:uid="{00000000-0005-0000-0000-00001B020000}"/>
    <cellStyle name="_Q-Sadovky-výkaz-2003-07-01" xfId="541" xr:uid="{00000000-0005-0000-0000-00001C020000}"/>
    <cellStyle name="_Q-Sadovky-výkaz-2003-07-01_002_08_4914_002_01_09_17_002Technicka_specifikace_2etapa" xfId="542" xr:uid="{00000000-0005-0000-0000-00001D020000}"/>
    <cellStyle name="_Q-Sadovky-výkaz-2003-07-01_002_08_4914_002_01_09_17_002Technicka_specifikace_2etapa_6052_Úpravy v terminálu T3_RO_130124" xfId="543" xr:uid="{00000000-0005-0000-0000-00001E020000}"/>
    <cellStyle name="_Q-Sadovky-výkaz-2003-07-01_002_08_4914_002_01_09_17_002Technicka_specifikace_2etapa_rozpočet_" xfId="544" xr:uid="{00000000-0005-0000-0000-00001F020000}"/>
    <cellStyle name="_Q-Sadovky-výkaz-2003-07-01_002_08_4914_002_01_09_17_002Technicka_specifikace_2etapa_SO 100 kom_Soupis prací" xfId="545" xr:uid="{00000000-0005-0000-0000-000020020000}"/>
    <cellStyle name="_Q-Sadovky-výkaz-2003-07-01_002_08_4914_002_01_09_17_002Technicka_specifikace_2etapa_SO 101 provizorní DZ" xfId="546" xr:uid="{00000000-0005-0000-0000-000021020000}"/>
    <cellStyle name="_Q-Sadovky-výkaz-2003-07-01_002_08_4914_002_01_09_17_002Technicka_specifikace_2etapa_SO 200" xfId="547" xr:uid="{00000000-0005-0000-0000-000022020000}"/>
    <cellStyle name="_Q-Sadovky-výkaz-2003-07-01_002_08_4914_002_01_09_17_002Technicka_specifikace_2etapa_Soupis prací_SO400 xls" xfId="548" xr:uid="{00000000-0005-0000-0000-000023020000}"/>
    <cellStyle name="_Q-Sadovky-výkaz-2003-07-01_09-13-zbytek" xfId="549" xr:uid="{00000000-0005-0000-0000-000024020000}"/>
    <cellStyle name="_Q-Sadovky-výkaz-2003-07-01_09-13-zbytek_6052_Úpravy v terminálu T3_RO_130124" xfId="550" xr:uid="{00000000-0005-0000-0000-000025020000}"/>
    <cellStyle name="_Q-Sadovky-výkaz-2003-07-01_09-13-zbytek_rozpočet_" xfId="551" xr:uid="{00000000-0005-0000-0000-000026020000}"/>
    <cellStyle name="_Q-Sadovky-výkaz-2003-07-01_09-13-zbytek_SO 100 kom_Soupis prací" xfId="552" xr:uid="{00000000-0005-0000-0000-000027020000}"/>
    <cellStyle name="_Q-Sadovky-výkaz-2003-07-01_09-13-zbytek_SO 101 provizorní DZ" xfId="553" xr:uid="{00000000-0005-0000-0000-000028020000}"/>
    <cellStyle name="_Q-Sadovky-výkaz-2003-07-01_09-13-zbytek_SO 200" xfId="554" xr:uid="{00000000-0005-0000-0000-000029020000}"/>
    <cellStyle name="_Q-Sadovky-výkaz-2003-07-01_09-13-zbytek_Soupis prací_SO400 xls" xfId="555" xr:uid="{00000000-0005-0000-0000-00002A020000}"/>
    <cellStyle name="_Q-Sadovky-výkaz-2003-07-01_09-17" xfId="556" xr:uid="{00000000-0005-0000-0000-00002B020000}"/>
    <cellStyle name="_Q-Sadovky-výkaz-2003-07-01_09-17_6052_Úpravy v terminálu T3_RO_130124" xfId="557" xr:uid="{00000000-0005-0000-0000-00002C020000}"/>
    <cellStyle name="_Q-Sadovky-výkaz-2003-07-01_09-17_rozpočet_" xfId="558" xr:uid="{00000000-0005-0000-0000-00002D020000}"/>
    <cellStyle name="_Q-Sadovky-výkaz-2003-07-01_09-17_SO 100 kom_Soupis prací" xfId="559" xr:uid="{00000000-0005-0000-0000-00002E020000}"/>
    <cellStyle name="_Q-Sadovky-výkaz-2003-07-01_09-17_SO 101 provizorní DZ" xfId="560" xr:uid="{00000000-0005-0000-0000-00002F020000}"/>
    <cellStyle name="_Q-Sadovky-výkaz-2003-07-01_09-17_SO 200" xfId="561" xr:uid="{00000000-0005-0000-0000-000030020000}"/>
    <cellStyle name="_Q-Sadovky-výkaz-2003-07-01_09-17_Soupis prací_SO400 xls" xfId="562" xr:uid="{00000000-0005-0000-0000-000031020000}"/>
    <cellStyle name="_Q-Sadovky-výkaz-2003-07-01_1" xfId="563" xr:uid="{00000000-0005-0000-0000-000032020000}"/>
    <cellStyle name="_Q-Sadovky-výkaz-2003-07-01_1_002_08_4914_002_01_09_17_002Technicka_specifikace_2etapa" xfId="564" xr:uid="{00000000-0005-0000-0000-000033020000}"/>
    <cellStyle name="_Q-Sadovky-výkaz-2003-07-01_1_002_08_4914_002_01_09_17_002Technicka_specifikace_2etapa 2" xfId="565" xr:uid="{00000000-0005-0000-0000-000034020000}"/>
    <cellStyle name="_Q-Sadovky-výkaz-2003-07-01_1_002_08_4914_002_01_09_17_002Technicka_specifikace_2etapa 2 2" xfId="1396" xr:uid="{00000000-0005-0000-0000-000034020000}"/>
    <cellStyle name="_Q-Sadovky-výkaz-2003-07-01_1_002_08_4914_002_01_09_17_002Technicka_specifikace_2etapa 3" xfId="1395" xr:uid="{00000000-0005-0000-0000-000033020000}"/>
    <cellStyle name="_Q-Sadovky-výkaz-2003-07-01_1_002_08_4914_002_01_09_17_002Technicka_specifikace_2etapa_6052_Úpravy v terminálu T3_RO_130124" xfId="566" xr:uid="{00000000-0005-0000-0000-000035020000}"/>
    <cellStyle name="_Q-Sadovky-výkaz-2003-07-01_1_002_08_4914_002_01_09_17_002Technicka_specifikace_2etapa_rozpočet_" xfId="567" xr:uid="{00000000-0005-0000-0000-000036020000}"/>
    <cellStyle name="_Q-Sadovky-výkaz-2003-07-01_1_002_08_4914_002_01_09_17_002Technicka_specifikace_2etapa_rozpočet_ 2" xfId="1397" xr:uid="{00000000-0005-0000-0000-000036020000}"/>
    <cellStyle name="_Q-Sadovky-výkaz-2003-07-01_1_002_08_4914_002_01_09_17_002Technicka_specifikace_2etapa_SO 100 kom_Soupis prací" xfId="568" xr:uid="{00000000-0005-0000-0000-000037020000}"/>
    <cellStyle name="_Q-Sadovky-výkaz-2003-07-01_1_002_08_4914_002_01_09_17_002Technicka_specifikace_2etapa_SO 100 kom_Soupis prací 2" xfId="1398" xr:uid="{00000000-0005-0000-0000-000037020000}"/>
    <cellStyle name="_Q-Sadovky-výkaz-2003-07-01_1_002_08_4914_002_01_09_17_002Technicka_specifikace_2etapa_SO 101 provizorní DZ" xfId="569" xr:uid="{00000000-0005-0000-0000-000038020000}"/>
    <cellStyle name="_Q-Sadovky-výkaz-2003-07-01_1_002_08_4914_002_01_09_17_002Technicka_specifikace_2etapa_SO 101 provizorní DZ 2" xfId="1399" xr:uid="{00000000-0005-0000-0000-000038020000}"/>
    <cellStyle name="_Q-Sadovky-výkaz-2003-07-01_1_002_08_4914_002_01_09_17_002Technicka_specifikace_2etapa_SO 200" xfId="570" xr:uid="{00000000-0005-0000-0000-000039020000}"/>
    <cellStyle name="_Q-Sadovky-výkaz-2003-07-01_1_002_08_4914_002_01_09_17_002Technicka_specifikace_2etapa_SO 200 2" xfId="1400" xr:uid="{00000000-0005-0000-0000-000039020000}"/>
    <cellStyle name="_Q-Sadovky-výkaz-2003-07-01_1_002_08_4914_002_01_09_17_002Technicka_specifikace_2etapa_Soupis prací_SO400 xls" xfId="571" xr:uid="{00000000-0005-0000-0000-00003A020000}"/>
    <cellStyle name="_Q-Sadovky-výkaz-2003-07-01_1_002_08_4914_002_01_09_17_002Technicka_specifikace_2etapa_Soupis prací_SO400 xls 2" xfId="1401" xr:uid="{00000000-0005-0000-0000-00003A020000}"/>
    <cellStyle name="_Q-Sadovky-výkaz-2003-07-01_1_09_bur_kanali" xfId="572" xr:uid="{00000000-0005-0000-0000-00003B020000}"/>
    <cellStyle name="_Q-Sadovky-výkaz-2003-07-01_1_09_bur_kanali_rozpočet_" xfId="573" xr:uid="{00000000-0005-0000-0000-00003C020000}"/>
    <cellStyle name="_Q-Sadovky-výkaz-2003-07-01_1_09_bur_kanali_SO 100 kom_Soupis prací" xfId="574" xr:uid="{00000000-0005-0000-0000-00003D020000}"/>
    <cellStyle name="_Q-Sadovky-výkaz-2003-07-01_1_09_bur_kanali_SO 101 provizorní DZ" xfId="575" xr:uid="{00000000-0005-0000-0000-00003E020000}"/>
    <cellStyle name="_Q-Sadovky-výkaz-2003-07-01_1_09_bur_kanali_SO 200" xfId="576" xr:uid="{00000000-0005-0000-0000-00003F020000}"/>
    <cellStyle name="_Q-Sadovky-výkaz-2003-07-01_1_09_bur_kanali_Soupis prací_SO400 xls" xfId="577" xr:uid="{00000000-0005-0000-0000-000040020000}"/>
    <cellStyle name="_Q-Sadovky-výkaz-2003-07-01_1_09_bur_podlažní_vestavby" xfId="578" xr:uid="{00000000-0005-0000-0000-000041020000}"/>
    <cellStyle name="_Q-Sadovky-výkaz-2003-07-01_1_09_bur_podlažní_vestavby_rozpočet_" xfId="579" xr:uid="{00000000-0005-0000-0000-000042020000}"/>
    <cellStyle name="_Q-Sadovky-výkaz-2003-07-01_1_09_bur_podlažní_vestavby_SO 100 kom_Soupis prací" xfId="580" xr:uid="{00000000-0005-0000-0000-000043020000}"/>
    <cellStyle name="_Q-Sadovky-výkaz-2003-07-01_1_09_bur_podlažní_vestavby_SO 101 provizorní DZ" xfId="581" xr:uid="{00000000-0005-0000-0000-000044020000}"/>
    <cellStyle name="_Q-Sadovky-výkaz-2003-07-01_1_09_bur_podlažní_vestavby_SO 200" xfId="582" xr:uid="{00000000-0005-0000-0000-000045020000}"/>
    <cellStyle name="_Q-Sadovky-výkaz-2003-07-01_1_09_bur_podlažní_vestavby_Soupis prací_SO400 xls" xfId="583" xr:uid="{00000000-0005-0000-0000-000046020000}"/>
    <cellStyle name="_Q-Sadovky-výkaz-2003-07-01_1_09_buri_malby" xfId="584" xr:uid="{00000000-0005-0000-0000-000047020000}"/>
    <cellStyle name="_Q-Sadovky-výkaz-2003-07-01_1_09_buri_malby_rozpočet_" xfId="585" xr:uid="{00000000-0005-0000-0000-000048020000}"/>
    <cellStyle name="_Q-Sadovky-výkaz-2003-07-01_1_09_buri_malby_SO 100 kom_Soupis prací" xfId="586" xr:uid="{00000000-0005-0000-0000-000049020000}"/>
    <cellStyle name="_Q-Sadovky-výkaz-2003-07-01_1_09_buri_malby_SO 101 provizorní DZ" xfId="587" xr:uid="{00000000-0005-0000-0000-00004A020000}"/>
    <cellStyle name="_Q-Sadovky-výkaz-2003-07-01_1_09_buri_malby_SO 200" xfId="588" xr:uid="{00000000-0005-0000-0000-00004B020000}"/>
    <cellStyle name="_Q-Sadovky-výkaz-2003-07-01_1_09_buri_malby_Soupis prací_SO400 xls" xfId="589" xr:uid="{00000000-0005-0000-0000-00004C020000}"/>
    <cellStyle name="_Q-Sadovky-výkaz-2003-07-01_1_09_buri_regaly" xfId="590" xr:uid="{00000000-0005-0000-0000-00004D020000}"/>
    <cellStyle name="_Q-Sadovky-výkaz-2003-07-01_1_09_buri_regaly_rozpočet_" xfId="591" xr:uid="{00000000-0005-0000-0000-00004E020000}"/>
    <cellStyle name="_Q-Sadovky-výkaz-2003-07-01_1_09_buri_regaly_SO 100 kom_Soupis prací" xfId="592" xr:uid="{00000000-0005-0000-0000-00004F020000}"/>
    <cellStyle name="_Q-Sadovky-výkaz-2003-07-01_1_09_buri_regaly_SO 101 provizorní DZ" xfId="593" xr:uid="{00000000-0005-0000-0000-000050020000}"/>
    <cellStyle name="_Q-Sadovky-výkaz-2003-07-01_1_09_buri_regaly_SO 200" xfId="594" xr:uid="{00000000-0005-0000-0000-000051020000}"/>
    <cellStyle name="_Q-Sadovky-výkaz-2003-07-01_1_09_buri_regaly_Soupis prací_SO400 xls" xfId="595" xr:uid="{00000000-0005-0000-0000-000052020000}"/>
    <cellStyle name="_Q-Sadovky-výkaz-2003-07-01_1_09-13-zbytek" xfId="596" xr:uid="{00000000-0005-0000-0000-000053020000}"/>
    <cellStyle name="_Q-Sadovky-výkaz-2003-07-01_1_09-13-zbytek 2" xfId="597" xr:uid="{00000000-0005-0000-0000-000054020000}"/>
    <cellStyle name="_Q-Sadovky-výkaz-2003-07-01_1_09-13-zbytek 2 2" xfId="1403" xr:uid="{00000000-0005-0000-0000-000054020000}"/>
    <cellStyle name="_Q-Sadovky-výkaz-2003-07-01_1_09-13-zbytek 3" xfId="1402" xr:uid="{00000000-0005-0000-0000-000053020000}"/>
    <cellStyle name="_Q-Sadovky-výkaz-2003-07-01_1_09-13-zbytek_6052_Úpravy v terminálu T3_RO_130124" xfId="598" xr:uid="{00000000-0005-0000-0000-000055020000}"/>
    <cellStyle name="_Q-Sadovky-výkaz-2003-07-01_1_09-13-zbytek_rozpočet_" xfId="599" xr:uid="{00000000-0005-0000-0000-000056020000}"/>
    <cellStyle name="_Q-Sadovky-výkaz-2003-07-01_1_09-13-zbytek_rozpočet_ 2" xfId="1404" xr:uid="{00000000-0005-0000-0000-000056020000}"/>
    <cellStyle name="_Q-Sadovky-výkaz-2003-07-01_1_09-13-zbytek_SO 100 kom_Soupis prací" xfId="600" xr:uid="{00000000-0005-0000-0000-000057020000}"/>
    <cellStyle name="_Q-Sadovky-výkaz-2003-07-01_1_09-13-zbytek_SO 100 kom_Soupis prací 2" xfId="1405" xr:uid="{00000000-0005-0000-0000-000057020000}"/>
    <cellStyle name="_Q-Sadovky-výkaz-2003-07-01_1_09-13-zbytek_SO 101 provizorní DZ" xfId="601" xr:uid="{00000000-0005-0000-0000-000058020000}"/>
    <cellStyle name="_Q-Sadovky-výkaz-2003-07-01_1_09-13-zbytek_SO 101 provizorní DZ 2" xfId="1406" xr:uid="{00000000-0005-0000-0000-000058020000}"/>
    <cellStyle name="_Q-Sadovky-výkaz-2003-07-01_1_09-13-zbytek_SO 200" xfId="602" xr:uid="{00000000-0005-0000-0000-000059020000}"/>
    <cellStyle name="_Q-Sadovky-výkaz-2003-07-01_1_09-13-zbytek_SO 200 2" xfId="1407" xr:uid="{00000000-0005-0000-0000-000059020000}"/>
    <cellStyle name="_Q-Sadovky-výkaz-2003-07-01_1_09-13-zbytek_Soupis prací_SO400 xls" xfId="603" xr:uid="{00000000-0005-0000-0000-00005A020000}"/>
    <cellStyle name="_Q-Sadovky-výkaz-2003-07-01_1_09-13-zbytek_Soupis prací_SO400 xls 2" xfId="1408" xr:uid="{00000000-0005-0000-0000-00005A020000}"/>
    <cellStyle name="_Q-Sadovky-výkaz-2003-07-01_1_09-17" xfId="604" xr:uid="{00000000-0005-0000-0000-00005B020000}"/>
    <cellStyle name="_Q-Sadovky-výkaz-2003-07-01_1_09-17 2" xfId="605" xr:uid="{00000000-0005-0000-0000-00005C020000}"/>
    <cellStyle name="_Q-Sadovky-výkaz-2003-07-01_1_09-17 2 2" xfId="1410" xr:uid="{00000000-0005-0000-0000-00005C020000}"/>
    <cellStyle name="_Q-Sadovky-výkaz-2003-07-01_1_09-17 3" xfId="1409" xr:uid="{00000000-0005-0000-0000-00005B020000}"/>
    <cellStyle name="_Q-Sadovky-výkaz-2003-07-01_1_09-17_6052_Úpravy v terminálu T3_RO_130124" xfId="606" xr:uid="{00000000-0005-0000-0000-00005D020000}"/>
    <cellStyle name="_Q-Sadovky-výkaz-2003-07-01_1_09-17_rozpočet_" xfId="607" xr:uid="{00000000-0005-0000-0000-00005E020000}"/>
    <cellStyle name="_Q-Sadovky-výkaz-2003-07-01_1_09-17_rozpočet_ 2" xfId="1411" xr:uid="{00000000-0005-0000-0000-00005E020000}"/>
    <cellStyle name="_Q-Sadovky-výkaz-2003-07-01_1_09-17_SO 100 kom_Soupis prací" xfId="608" xr:uid="{00000000-0005-0000-0000-00005F020000}"/>
    <cellStyle name="_Q-Sadovky-výkaz-2003-07-01_1_09-17_SO 100 kom_Soupis prací 2" xfId="1412" xr:uid="{00000000-0005-0000-0000-00005F020000}"/>
    <cellStyle name="_Q-Sadovky-výkaz-2003-07-01_1_09-17_SO 101 provizorní DZ" xfId="609" xr:uid="{00000000-0005-0000-0000-000060020000}"/>
    <cellStyle name="_Q-Sadovky-výkaz-2003-07-01_1_09-17_SO 101 provizorní DZ 2" xfId="1413" xr:uid="{00000000-0005-0000-0000-000060020000}"/>
    <cellStyle name="_Q-Sadovky-výkaz-2003-07-01_1_09-17_SO 200" xfId="610" xr:uid="{00000000-0005-0000-0000-000061020000}"/>
    <cellStyle name="_Q-Sadovky-výkaz-2003-07-01_1_09-17_SO 200 2" xfId="1414" xr:uid="{00000000-0005-0000-0000-000061020000}"/>
    <cellStyle name="_Q-Sadovky-výkaz-2003-07-01_1_09-17_Soupis prací_SO400 xls" xfId="611" xr:uid="{00000000-0005-0000-0000-000062020000}"/>
    <cellStyle name="_Q-Sadovky-výkaz-2003-07-01_1_09-17_Soupis prací_SO400 xls 2" xfId="1415" xr:uid="{00000000-0005-0000-0000-000062020000}"/>
    <cellStyle name="_Q-Sadovky-výkaz-2003-07-01_1_09-20" xfId="612" xr:uid="{00000000-0005-0000-0000-000063020000}"/>
    <cellStyle name="_Q-Sadovky-výkaz-2003-07-01_1_09-20_rozpočet_" xfId="613" xr:uid="{00000000-0005-0000-0000-000064020000}"/>
    <cellStyle name="_Q-Sadovky-výkaz-2003-07-01_1_09-20_SO 100 kom_Soupis prací" xfId="614" xr:uid="{00000000-0005-0000-0000-000065020000}"/>
    <cellStyle name="_Q-Sadovky-výkaz-2003-07-01_1_09-20_SO 101 provizorní DZ" xfId="615" xr:uid="{00000000-0005-0000-0000-000066020000}"/>
    <cellStyle name="_Q-Sadovky-výkaz-2003-07-01_1_09-20_SO 200" xfId="616" xr:uid="{00000000-0005-0000-0000-000067020000}"/>
    <cellStyle name="_Q-Sadovky-výkaz-2003-07-01_1_09-20_Soupis prací_SO400 xls" xfId="617" xr:uid="{00000000-0005-0000-0000-000068020000}"/>
    <cellStyle name="_Q-Sadovky-výkaz-2003-07-01_1_Rekapitulace SmCB" xfId="618" xr:uid="{00000000-0005-0000-0000-000069020000}"/>
    <cellStyle name="_Q-Sadovky-výkaz-2003-07-01_1_rozpočet_" xfId="619" xr:uid="{00000000-0005-0000-0000-00006A020000}"/>
    <cellStyle name="_Q-Sadovky-výkaz-2003-07-01_1_SO 000 Pozadavky investora" xfId="620" xr:uid="{00000000-0005-0000-0000-00006B020000}"/>
    <cellStyle name="_Q-Sadovky-výkaz-2003-07-01_1_SO 000-002" xfId="621" xr:uid="{00000000-0005-0000-0000-00006C020000}"/>
    <cellStyle name="_Q-Sadovky-výkaz-2003-07-01_1_SO 05 interiér propočet" xfId="622" xr:uid="{00000000-0005-0000-0000-00006D020000}"/>
    <cellStyle name="_Q-Sadovky-výkaz-2003-07-01_1_SO 05 interiér propočet 2" xfId="623" xr:uid="{00000000-0005-0000-0000-00006E020000}"/>
    <cellStyle name="_Q-Sadovky-výkaz-2003-07-01_1_SO 05 interiér propočet 2 2" xfId="1417" xr:uid="{00000000-0005-0000-0000-00006E020000}"/>
    <cellStyle name="_Q-Sadovky-výkaz-2003-07-01_1_SO 05 interiér propočet 3" xfId="1416" xr:uid="{00000000-0005-0000-0000-00006D020000}"/>
    <cellStyle name="_Q-Sadovky-výkaz-2003-07-01_1_SO 05 interiér propočet_6052_Úpravy v terminálu T3_RO_130124" xfId="624" xr:uid="{00000000-0005-0000-0000-00006F020000}"/>
    <cellStyle name="_Q-Sadovky-výkaz-2003-07-01_1_SO 05 interiér propočet_rozpočet_" xfId="625" xr:uid="{00000000-0005-0000-0000-000070020000}"/>
    <cellStyle name="_Q-Sadovky-výkaz-2003-07-01_1_SO 05 interiér propočet_rozpočet_ 2" xfId="1418" xr:uid="{00000000-0005-0000-0000-000070020000}"/>
    <cellStyle name="_Q-Sadovky-výkaz-2003-07-01_1_SO 05 interiér propočet_SO 100 kom_Soupis prací" xfId="626" xr:uid="{00000000-0005-0000-0000-000071020000}"/>
    <cellStyle name="_Q-Sadovky-výkaz-2003-07-01_1_SO 05 interiér propočet_SO 100 kom_Soupis prací 2" xfId="1419" xr:uid="{00000000-0005-0000-0000-000071020000}"/>
    <cellStyle name="_Q-Sadovky-výkaz-2003-07-01_1_SO 05 interiér propočet_SO 101 provizorní DZ" xfId="627" xr:uid="{00000000-0005-0000-0000-000072020000}"/>
    <cellStyle name="_Q-Sadovky-výkaz-2003-07-01_1_SO 05 interiér propočet_SO 101 provizorní DZ 2" xfId="1420" xr:uid="{00000000-0005-0000-0000-000072020000}"/>
    <cellStyle name="_Q-Sadovky-výkaz-2003-07-01_1_SO 05 interiér propočet_SO 200" xfId="628" xr:uid="{00000000-0005-0000-0000-000073020000}"/>
    <cellStyle name="_Q-Sadovky-výkaz-2003-07-01_1_SO 05 interiér propočet_SO 200 2" xfId="1421" xr:uid="{00000000-0005-0000-0000-000073020000}"/>
    <cellStyle name="_Q-Sadovky-výkaz-2003-07-01_1_SO 05 interiér propočet_Soupis prací_SO400 xls" xfId="629" xr:uid="{00000000-0005-0000-0000-000074020000}"/>
    <cellStyle name="_Q-Sadovky-výkaz-2003-07-01_1_SO 05 interiér propočet_Soupis prací_SO400 xls 2" xfId="1422" xr:uid="{00000000-0005-0000-0000-000074020000}"/>
    <cellStyle name="_Q-Sadovky-výkaz-2003-07-01_1_SO 05 střecha propočet" xfId="630" xr:uid="{00000000-0005-0000-0000-000075020000}"/>
    <cellStyle name="_Q-Sadovky-výkaz-2003-07-01_1_SO 05 střecha propočet 2" xfId="631" xr:uid="{00000000-0005-0000-0000-000076020000}"/>
    <cellStyle name="_Q-Sadovky-výkaz-2003-07-01_1_SO 05 střecha propočet 2 2" xfId="1424" xr:uid="{00000000-0005-0000-0000-000076020000}"/>
    <cellStyle name="_Q-Sadovky-výkaz-2003-07-01_1_SO 05 střecha propočet 3" xfId="1423" xr:uid="{00000000-0005-0000-0000-000075020000}"/>
    <cellStyle name="_Q-Sadovky-výkaz-2003-07-01_1_SO 05 střecha propočet_6052_Úpravy v terminálu T3_RO_130124" xfId="632" xr:uid="{00000000-0005-0000-0000-000077020000}"/>
    <cellStyle name="_Q-Sadovky-výkaz-2003-07-01_1_SO 05 střecha propočet_rozpočet_" xfId="633" xr:uid="{00000000-0005-0000-0000-000078020000}"/>
    <cellStyle name="_Q-Sadovky-výkaz-2003-07-01_1_SO 05 střecha propočet_rozpočet_ 2" xfId="1425" xr:uid="{00000000-0005-0000-0000-000078020000}"/>
    <cellStyle name="_Q-Sadovky-výkaz-2003-07-01_1_SO 05 střecha propočet_SO 100 kom_Soupis prací" xfId="634" xr:uid="{00000000-0005-0000-0000-000079020000}"/>
    <cellStyle name="_Q-Sadovky-výkaz-2003-07-01_1_SO 05 střecha propočet_SO 100 kom_Soupis prací 2" xfId="1426" xr:uid="{00000000-0005-0000-0000-000079020000}"/>
    <cellStyle name="_Q-Sadovky-výkaz-2003-07-01_1_SO 05 střecha propočet_SO 101 provizorní DZ" xfId="635" xr:uid="{00000000-0005-0000-0000-00007A020000}"/>
    <cellStyle name="_Q-Sadovky-výkaz-2003-07-01_1_SO 05 střecha propočet_SO 101 provizorní DZ 2" xfId="1427" xr:uid="{00000000-0005-0000-0000-00007A020000}"/>
    <cellStyle name="_Q-Sadovky-výkaz-2003-07-01_1_SO 05 střecha propočet_SO 200" xfId="636" xr:uid="{00000000-0005-0000-0000-00007B020000}"/>
    <cellStyle name="_Q-Sadovky-výkaz-2003-07-01_1_SO 05 střecha propočet_SO 200 2" xfId="1428" xr:uid="{00000000-0005-0000-0000-00007B020000}"/>
    <cellStyle name="_Q-Sadovky-výkaz-2003-07-01_1_SO 05 střecha propočet_Soupis prací_SO400 xls" xfId="637" xr:uid="{00000000-0005-0000-0000-00007C020000}"/>
    <cellStyle name="_Q-Sadovky-výkaz-2003-07-01_1_SO 05 střecha propočet_Soupis prací_SO400 xls 2" xfId="1429" xr:uid="{00000000-0005-0000-0000-00007C020000}"/>
    <cellStyle name="_Q-Sadovky-výkaz-2003-07-01_1_SO 05 vzduchové sanační úpravy propočet" xfId="638" xr:uid="{00000000-0005-0000-0000-00007D020000}"/>
    <cellStyle name="_Q-Sadovky-výkaz-2003-07-01_1_SO 05 vzduchové sanační úpravy propočet 2" xfId="639" xr:uid="{00000000-0005-0000-0000-00007E020000}"/>
    <cellStyle name="_Q-Sadovky-výkaz-2003-07-01_1_SO 05 vzduchové sanační úpravy propočet 2 2" xfId="1431" xr:uid="{00000000-0005-0000-0000-00007E020000}"/>
    <cellStyle name="_Q-Sadovky-výkaz-2003-07-01_1_SO 05 vzduchové sanační úpravy propočet 3" xfId="1430" xr:uid="{00000000-0005-0000-0000-00007D020000}"/>
    <cellStyle name="_Q-Sadovky-výkaz-2003-07-01_1_SO 05 vzduchové sanační úpravy propočet_6052_Úpravy v terminálu T3_RO_130124" xfId="640" xr:uid="{00000000-0005-0000-0000-00007F020000}"/>
    <cellStyle name="_Q-Sadovky-výkaz-2003-07-01_1_SO 05 vzduchové sanační úpravy propočet_rozpočet_" xfId="641" xr:uid="{00000000-0005-0000-0000-000080020000}"/>
    <cellStyle name="_Q-Sadovky-výkaz-2003-07-01_1_SO 05 vzduchové sanační úpravy propočet_rozpočet_ 2" xfId="1432" xr:uid="{00000000-0005-0000-0000-000080020000}"/>
    <cellStyle name="_Q-Sadovky-výkaz-2003-07-01_1_SO 05 vzduchové sanační úpravy propočet_SO 100 kom_Soupis prací" xfId="642" xr:uid="{00000000-0005-0000-0000-000081020000}"/>
    <cellStyle name="_Q-Sadovky-výkaz-2003-07-01_1_SO 05 vzduchové sanační úpravy propočet_SO 100 kom_Soupis prací 2" xfId="1433" xr:uid="{00000000-0005-0000-0000-000081020000}"/>
    <cellStyle name="_Q-Sadovky-výkaz-2003-07-01_1_SO 05 vzduchové sanační úpravy propočet_SO 101 provizorní DZ" xfId="643" xr:uid="{00000000-0005-0000-0000-000082020000}"/>
    <cellStyle name="_Q-Sadovky-výkaz-2003-07-01_1_SO 05 vzduchové sanační úpravy propočet_SO 101 provizorní DZ 2" xfId="1434" xr:uid="{00000000-0005-0000-0000-000082020000}"/>
    <cellStyle name="_Q-Sadovky-výkaz-2003-07-01_1_SO 05 vzduchové sanační úpravy propočet_SO 200" xfId="644" xr:uid="{00000000-0005-0000-0000-000083020000}"/>
    <cellStyle name="_Q-Sadovky-výkaz-2003-07-01_1_SO 05 vzduchové sanační úpravy propočet_SO 200 2" xfId="1435" xr:uid="{00000000-0005-0000-0000-000083020000}"/>
    <cellStyle name="_Q-Sadovky-výkaz-2003-07-01_1_SO 05 vzduchové sanační úpravy propočet_Soupis prací_SO400 xls" xfId="645" xr:uid="{00000000-0005-0000-0000-000084020000}"/>
    <cellStyle name="_Q-Sadovky-výkaz-2003-07-01_1_SO 05 vzduchové sanační úpravy propočet_Soupis prací_SO400 xls 2" xfId="1436" xr:uid="{00000000-0005-0000-0000-000084020000}"/>
    <cellStyle name="_Q-Sadovky-výkaz-2003-07-01_1_SO 100 kom_Soupis prací" xfId="646" xr:uid="{00000000-0005-0000-0000-000085020000}"/>
    <cellStyle name="_Q-Sadovky-výkaz-2003-07-01_1_SO 100-199" xfId="647" xr:uid="{00000000-0005-0000-0000-000086020000}"/>
    <cellStyle name="_Q-Sadovky-výkaz-2003-07-01_1_SO 101 provizorní DZ" xfId="648" xr:uid="{00000000-0005-0000-0000-000087020000}"/>
    <cellStyle name="_Q-Sadovky-výkaz-2003-07-01_1_SO 20_stavba" xfId="649" xr:uid="{00000000-0005-0000-0000-000088020000}"/>
    <cellStyle name="_Q-Sadovky-výkaz-2003-07-01_1_SO 200" xfId="650" xr:uid="{00000000-0005-0000-0000-000089020000}"/>
    <cellStyle name="_Q-Sadovky-výkaz-2003-07-01_1_SO 200-220" xfId="651" xr:uid="{00000000-0005-0000-0000-00008A020000}"/>
    <cellStyle name="_Q-Sadovky-výkaz-2003-07-01_1_SO 260-270" xfId="652" xr:uid="{00000000-0005-0000-0000-00008B020000}"/>
    <cellStyle name="_Q-Sadovky-výkaz-2003-07-01_1_SO 300-330" xfId="653" xr:uid="{00000000-0005-0000-0000-00008C020000}"/>
    <cellStyle name="_Q-Sadovky-výkaz-2003-07-01_1_SO 350-365" xfId="654" xr:uid="{00000000-0005-0000-0000-00008D020000}"/>
    <cellStyle name="_Q-Sadovky-výkaz-2003-07-01_1_SO 370" xfId="655" xr:uid="{00000000-0005-0000-0000-00008E020000}"/>
    <cellStyle name="_Q-Sadovky-výkaz-2003-07-01_1_SO 440-449" xfId="656" xr:uid="{00000000-0005-0000-0000-00008F020000}"/>
    <cellStyle name="_Q-Sadovky-výkaz-2003-07-01_1_SO 460-469" xfId="657" xr:uid="{00000000-0005-0000-0000-000090020000}"/>
    <cellStyle name="_Q-Sadovky-výkaz-2003-07-01_1_SO 520-536" xfId="658" xr:uid="{00000000-0005-0000-0000-000091020000}"/>
    <cellStyle name="_Q-Sadovky-výkaz-2003-07-01_1_SO 800-809" xfId="659" xr:uid="{00000000-0005-0000-0000-000092020000}"/>
    <cellStyle name="_Q-Sadovky-výkaz-2003-07-01_1_Soupis prací_SO400 xls" xfId="660" xr:uid="{00000000-0005-0000-0000-000093020000}"/>
    <cellStyle name="_Q-Sadovky-výkaz-2003-07-01_2" xfId="661" xr:uid="{00000000-0005-0000-0000-000094020000}"/>
    <cellStyle name="_Q-Sadovky-výkaz-2003-07-01_2_002_08_4914_002_01_09_17_002Technicka_specifikace_2etapa" xfId="662" xr:uid="{00000000-0005-0000-0000-000095020000}"/>
    <cellStyle name="_Q-Sadovky-výkaz-2003-07-01_2_002_08_4914_002_01_09_17_002Technicka_specifikace_2etapa 2" xfId="663" xr:uid="{00000000-0005-0000-0000-000096020000}"/>
    <cellStyle name="_Q-Sadovky-výkaz-2003-07-01_2_002_08_4914_002_01_09_17_002Technicka_specifikace_2etapa_5724_DVZ_SO_10-02_oceneny_VV" xfId="664" xr:uid="{00000000-0005-0000-0000-000097020000}"/>
    <cellStyle name="_Q-Sadovky-výkaz-2003-07-01_2_002_08_4914_002_01_09_17_002Technicka_specifikace_2etapa_5724_DVZ_SO_10-03_oceneny_VV (2)" xfId="665" xr:uid="{00000000-0005-0000-0000-000098020000}"/>
    <cellStyle name="_Q-Sadovky-výkaz-2003-07-01_2_002_08_4914_002_01_09_17_002Technicka_specifikace_2etapa_5806_Mustek_Ražby_RO" xfId="666" xr:uid="{00000000-0005-0000-0000-000099020000}"/>
    <cellStyle name="_Q-Sadovky-výkaz-2003-07-01_2_002_08_4914_002_01_09_17_002Technicka_specifikace_2etapa_6052_Úpravy v terminálu T3_RO_130124" xfId="667" xr:uid="{00000000-0005-0000-0000-00009A020000}"/>
    <cellStyle name="_Q-Sadovky-výkaz-2003-07-01_2_002_08_4914_002_01_09_17_002Technicka_specifikace_2etapa_PS94_strojni zarizeni_NR" xfId="668" xr:uid="{00000000-0005-0000-0000-00009B020000}"/>
    <cellStyle name="_Q-Sadovky-výkaz-2003-07-01_2_002_08_4914_002_01_09_17_002Technicka_specifikace_2etapa_rozpočet_" xfId="669" xr:uid="{00000000-0005-0000-0000-00009C020000}"/>
    <cellStyle name="_Q-Sadovky-výkaz-2003-07-01_2_002_08_4914_002_01_09_17_002Technicka_specifikace_2etapa_Rozpočet_ stavba_koupaliště Luka" xfId="670" xr:uid="{00000000-0005-0000-0000-00009D020000}"/>
    <cellStyle name="_Q-Sadovky-výkaz-2003-07-01_2_002_08_4914_002_01_09_17_002Technicka_specifikace_2etapa_rozpočet__PS94_strojni zarizeni_NR" xfId="671" xr:uid="{00000000-0005-0000-0000-00009E020000}"/>
    <cellStyle name="_Q-Sadovky-výkaz-2003-07-01_2_002_08_4914_002_01_09_17_002Technicka_specifikace_2etapa_rozpočet__Rozpočet_ stavba_koupaliště Luka" xfId="672" xr:uid="{00000000-0005-0000-0000-00009F020000}"/>
    <cellStyle name="_Q-Sadovky-výkaz-2003-07-01_2_002_08_4914_002_01_09_17_002Technicka_specifikace_2etapa_SO 100 kom_Soupis prací" xfId="673" xr:uid="{00000000-0005-0000-0000-0000A0020000}"/>
    <cellStyle name="_Q-Sadovky-výkaz-2003-07-01_2_002_08_4914_002_01_09_17_002Technicka_specifikace_2etapa_SO 100 kom_Soupis prací_PS94_strojni zarizeni_NR" xfId="674" xr:uid="{00000000-0005-0000-0000-0000A1020000}"/>
    <cellStyle name="_Q-Sadovky-výkaz-2003-07-01_2_002_08_4914_002_01_09_17_002Technicka_specifikace_2etapa_SO 100 kom_Soupis prací_Rozpočet_ stavba_koupaliště Luka" xfId="675" xr:uid="{00000000-0005-0000-0000-0000A2020000}"/>
    <cellStyle name="_Q-Sadovky-výkaz-2003-07-01_2_002_08_4914_002_01_09_17_002Technicka_specifikace_2etapa_SO 101 provizorní DZ" xfId="676" xr:uid="{00000000-0005-0000-0000-0000A3020000}"/>
    <cellStyle name="_Q-Sadovky-výkaz-2003-07-01_2_002_08_4914_002_01_09_17_002Technicka_specifikace_2etapa_SO 101 provizorní DZ_PS94_strojni zarizeni_NR" xfId="677" xr:uid="{00000000-0005-0000-0000-0000A4020000}"/>
    <cellStyle name="_Q-Sadovky-výkaz-2003-07-01_2_002_08_4914_002_01_09_17_002Technicka_specifikace_2etapa_SO 101 provizorní DZ_Rozpočet_ stavba_koupaliště Luka" xfId="678" xr:uid="{00000000-0005-0000-0000-0000A5020000}"/>
    <cellStyle name="_Q-Sadovky-výkaz-2003-07-01_2_002_08_4914_002_01_09_17_002Technicka_specifikace_2etapa_SO 200" xfId="679" xr:uid="{00000000-0005-0000-0000-0000A6020000}"/>
    <cellStyle name="_Q-Sadovky-výkaz-2003-07-01_2_002_08_4914_002_01_09_17_002Technicka_specifikace_2etapa_SO 200_PS94_strojni zarizeni_NR" xfId="680" xr:uid="{00000000-0005-0000-0000-0000A7020000}"/>
    <cellStyle name="_Q-Sadovky-výkaz-2003-07-01_2_002_08_4914_002_01_09_17_002Technicka_specifikace_2etapa_SO 200_Rozpočet_ stavba_koupaliště Luka" xfId="681" xr:uid="{00000000-0005-0000-0000-0000A8020000}"/>
    <cellStyle name="_Q-Sadovky-výkaz-2003-07-01_2_002_08_4914_002_01_09_17_002Technicka_specifikace_2etapa_Soupis prací_SO400 xls" xfId="682" xr:uid="{00000000-0005-0000-0000-0000A9020000}"/>
    <cellStyle name="_Q-Sadovky-výkaz-2003-07-01_2_002_08_4914_002_01_09_17_002Technicka_specifikace_2etapa_Soupis prací_SO400 xls_PS94_strojni zarizeni_NR" xfId="683" xr:uid="{00000000-0005-0000-0000-0000AA020000}"/>
    <cellStyle name="_Q-Sadovky-výkaz-2003-07-01_2_002_08_4914_002_01_09_17_002Technicka_specifikace_2etapa_Soupis prací_SO400 xls_Rozpočet_ stavba_koupaliště Luka" xfId="684" xr:uid="{00000000-0005-0000-0000-0000AB020000}"/>
    <cellStyle name="_Q-Sadovky-výkaz-2003-07-01_2_09_bur_kanali" xfId="685" xr:uid="{00000000-0005-0000-0000-0000AC020000}"/>
    <cellStyle name="_Q-Sadovky-výkaz-2003-07-01_2_09_bur_kanali_rozpočet_" xfId="686" xr:uid="{00000000-0005-0000-0000-0000AD020000}"/>
    <cellStyle name="_Q-Sadovky-výkaz-2003-07-01_2_09_bur_kanali_SO 100 kom_Soupis prací" xfId="687" xr:uid="{00000000-0005-0000-0000-0000AE020000}"/>
    <cellStyle name="_Q-Sadovky-výkaz-2003-07-01_2_09_bur_kanali_SO 101 provizorní DZ" xfId="688" xr:uid="{00000000-0005-0000-0000-0000AF020000}"/>
    <cellStyle name="_Q-Sadovky-výkaz-2003-07-01_2_09_bur_kanali_SO 200" xfId="689" xr:uid="{00000000-0005-0000-0000-0000B0020000}"/>
    <cellStyle name="_Q-Sadovky-výkaz-2003-07-01_2_09_bur_kanali_Soupis prací_SO400 xls" xfId="690" xr:uid="{00000000-0005-0000-0000-0000B1020000}"/>
    <cellStyle name="_Q-Sadovky-výkaz-2003-07-01_2_09_bur_podlažní_vestavby" xfId="691" xr:uid="{00000000-0005-0000-0000-0000B2020000}"/>
    <cellStyle name="_Q-Sadovky-výkaz-2003-07-01_2_09_bur_podlažní_vestavby_rozpočet_" xfId="692" xr:uid="{00000000-0005-0000-0000-0000B3020000}"/>
    <cellStyle name="_Q-Sadovky-výkaz-2003-07-01_2_09_bur_podlažní_vestavby_SO 100 kom_Soupis prací" xfId="693" xr:uid="{00000000-0005-0000-0000-0000B4020000}"/>
    <cellStyle name="_Q-Sadovky-výkaz-2003-07-01_2_09_bur_podlažní_vestavby_SO 101 provizorní DZ" xfId="694" xr:uid="{00000000-0005-0000-0000-0000B5020000}"/>
    <cellStyle name="_Q-Sadovky-výkaz-2003-07-01_2_09_bur_podlažní_vestavby_SO 200" xfId="695" xr:uid="{00000000-0005-0000-0000-0000B6020000}"/>
    <cellStyle name="_Q-Sadovky-výkaz-2003-07-01_2_09_bur_podlažní_vestavby_Soupis prací_SO400 xls" xfId="696" xr:uid="{00000000-0005-0000-0000-0000B7020000}"/>
    <cellStyle name="_Q-Sadovky-výkaz-2003-07-01_2_09_buri_malby" xfId="697" xr:uid="{00000000-0005-0000-0000-0000B8020000}"/>
    <cellStyle name="_Q-Sadovky-výkaz-2003-07-01_2_09_buri_malby_rozpočet_" xfId="698" xr:uid="{00000000-0005-0000-0000-0000B9020000}"/>
    <cellStyle name="_Q-Sadovky-výkaz-2003-07-01_2_09_buri_malby_SO 100 kom_Soupis prací" xfId="699" xr:uid="{00000000-0005-0000-0000-0000BA020000}"/>
    <cellStyle name="_Q-Sadovky-výkaz-2003-07-01_2_09_buri_malby_SO 101 provizorní DZ" xfId="700" xr:uid="{00000000-0005-0000-0000-0000BB020000}"/>
    <cellStyle name="_Q-Sadovky-výkaz-2003-07-01_2_09_buri_malby_SO 200" xfId="701" xr:uid="{00000000-0005-0000-0000-0000BC020000}"/>
    <cellStyle name="_Q-Sadovky-výkaz-2003-07-01_2_09_buri_malby_Soupis prací_SO400 xls" xfId="702" xr:uid="{00000000-0005-0000-0000-0000BD020000}"/>
    <cellStyle name="_Q-Sadovky-výkaz-2003-07-01_2_09_buri_regaly" xfId="703" xr:uid="{00000000-0005-0000-0000-0000BE020000}"/>
    <cellStyle name="_Q-Sadovky-výkaz-2003-07-01_2_09_buri_regaly_rozpočet_" xfId="704" xr:uid="{00000000-0005-0000-0000-0000BF020000}"/>
    <cellStyle name="_Q-Sadovky-výkaz-2003-07-01_2_09_buri_regaly_SO 100 kom_Soupis prací" xfId="705" xr:uid="{00000000-0005-0000-0000-0000C0020000}"/>
    <cellStyle name="_Q-Sadovky-výkaz-2003-07-01_2_09_buri_regaly_SO 101 provizorní DZ" xfId="706" xr:uid="{00000000-0005-0000-0000-0000C1020000}"/>
    <cellStyle name="_Q-Sadovky-výkaz-2003-07-01_2_09_buri_regaly_SO 200" xfId="707" xr:uid="{00000000-0005-0000-0000-0000C2020000}"/>
    <cellStyle name="_Q-Sadovky-výkaz-2003-07-01_2_09_buri_regaly_Soupis prací_SO400 xls" xfId="708" xr:uid="{00000000-0005-0000-0000-0000C3020000}"/>
    <cellStyle name="_Q-Sadovky-výkaz-2003-07-01_2_09-13-zbytek" xfId="709" xr:uid="{00000000-0005-0000-0000-0000C4020000}"/>
    <cellStyle name="_Q-Sadovky-výkaz-2003-07-01_2_09-13-zbytek 2" xfId="710" xr:uid="{00000000-0005-0000-0000-0000C5020000}"/>
    <cellStyle name="_Q-Sadovky-výkaz-2003-07-01_2_09-13-zbytek_5724_DVZ_SO_10-02_oceneny_VV" xfId="711" xr:uid="{00000000-0005-0000-0000-0000C6020000}"/>
    <cellStyle name="_Q-Sadovky-výkaz-2003-07-01_2_09-13-zbytek_5724_DVZ_SO_10-03_oceneny_VV (2)" xfId="712" xr:uid="{00000000-0005-0000-0000-0000C7020000}"/>
    <cellStyle name="_Q-Sadovky-výkaz-2003-07-01_2_09-13-zbytek_5806_Mustek_Ražby_RO" xfId="713" xr:uid="{00000000-0005-0000-0000-0000C8020000}"/>
    <cellStyle name="_Q-Sadovky-výkaz-2003-07-01_2_09-13-zbytek_6052_Úpravy v terminálu T3_RO_130124" xfId="714" xr:uid="{00000000-0005-0000-0000-0000C9020000}"/>
    <cellStyle name="_Q-Sadovky-výkaz-2003-07-01_2_09-13-zbytek_PS94_strojni zarizeni_NR" xfId="715" xr:uid="{00000000-0005-0000-0000-0000CA020000}"/>
    <cellStyle name="_Q-Sadovky-výkaz-2003-07-01_2_09-13-zbytek_rozpočet_" xfId="716" xr:uid="{00000000-0005-0000-0000-0000CB020000}"/>
    <cellStyle name="_Q-Sadovky-výkaz-2003-07-01_2_09-13-zbytek_Rozpočet_ stavba_koupaliště Luka" xfId="717" xr:uid="{00000000-0005-0000-0000-0000CC020000}"/>
    <cellStyle name="_Q-Sadovky-výkaz-2003-07-01_2_09-13-zbytek_rozpočet__PS94_strojni zarizeni_NR" xfId="718" xr:uid="{00000000-0005-0000-0000-0000CD020000}"/>
    <cellStyle name="_Q-Sadovky-výkaz-2003-07-01_2_09-13-zbytek_rozpočet__Rozpočet_ stavba_koupaliště Luka" xfId="719" xr:uid="{00000000-0005-0000-0000-0000CE020000}"/>
    <cellStyle name="_Q-Sadovky-výkaz-2003-07-01_2_09-13-zbytek_SO 100 kom_Soupis prací" xfId="720" xr:uid="{00000000-0005-0000-0000-0000CF020000}"/>
    <cellStyle name="_Q-Sadovky-výkaz-2003-07-01_2_09-13-zbytek_SO 100 kom_Soupis prací_PS94_strojni zarizeni_NR" xfId="721" xr:uid="{00000000-0005-0000-0000-0000D0020000}"/>
    <cellStyle name="_Q-Sadovky-výkaz-2003-07-01_2_09-13-zbytek_SO 100 kom_Soupis prací_Rozpočet_ stavba_koupaliště Luka" xfId="722" xr:uid="{00000000-0005-0000-0000-0000D1020000}"/>
    <cellStyle name="_Q-Sadovky-výkaz-2003-07-01_2_09-13-zbytek_SO 101 provizorní DZ" xfId="723" xr:uid="{00000000-0005-0000-0000-0000D2020000}"/>
    <cellStyle name="_Q-Sadovky-výkaz-2003-07-01_2_09-13-zbytek_SO 101 provizorní DZ_PS94_strojni zarizeni_NR" xfId="724" xr:uid="{00000000-0005-0000-0000-0000D3020000}"/>
    <cellStyle name="_Q-Sadovky-výkaz-2003-07-01_2_09-13-zbytek_SO 101 provizorní DZ_Rozpočet_ stavba_koupaliště Luka" xfId="725" xr:uid="{00000000-0005-0000-0000-0000D4020000}"/>
    <cellStyle name="_Q-Sadovky-výkaz-2003-07-01_2_09-13-zbytek_SO 200" xfId="726" xr:uid="{00000000-0005-0000-0000-0000D5020000}"/>
    <cellStyle name="_Q-Sadovky-výkaz-2003-07-01_2_09-13-zbytek_SO 200_PS94_strojni zarizeni_NR" xfId="727" xr:uid="{00000000-0005-0000-0000-0000D6020000}"/>
    <cellStyle name="_Q-Sadovky-výkaz-2003-07-01_2_09-13-zbytek_SO 200_Rozpočet_ stavba_koupaliště Luka" xfId="728" xr:uid="{00000000-0005-0000-0000-0000D7020000}"/>
    <cellStyle name="_Q-Sadovky-výkaz-2003-07-01_2_09-13-zbytek_Soupis prací_SO400 xls" xfId="729" xr:uid="{00000000-0005-0000-0000-0000D8020000}"/>
    <cellStyle name="_Q-Sadovky-výkaz-2003-07-01_2_09-13-zbytek_Soupis prací_SO400 xls_PS94_strojni zarizeni_NR" xfId="730" xr:uid="{00000000-0005-0000-0000-0000D9020000}"/>
    <cellStyle name="_Q-Sadovky-výkaz-2003-07-01_2_09-13-zbytek_Soupis prací_SO400 xls_Rozpočet_ stavba_koupaliště Luka" xfId="731" xr:uid="{00000000-0005-0000-0000-0000DA020000}"/>
    <cellStyle name="_Q-Sadovky-výkaz-2003-07-01_2_09-17" xfId="732" xr:uid="{00000000-0005-0000-0000-0000DB020000}"/>
    <cellStyle name="_Q-Sadovky-výkaz-2003-07-01_2_09-17 2" xfId="733" xr:uid="{00000000-0005-0000-0000-0000DC020000}"/>
    <cellStyle name="_Q-Sadovky-výkaz-2003-07-01_2_09-17_5724_DVZ_SO_10-02_oceneny_VV" xfId="734" xr:uid="{00000000-0005-0000-0000-0000DD020000}"/>
    <cellStyle name="_Q-Sadovky-výkaz-2003-07-01_2_09-17_5724_DVZ_SO_10-03_oceneny_VV (2)" xfId="735" xr:uid="{00000000-0005-0000-0000-0000DE020000}"/>
    <cellStyle name="_Q-Sadovky-výkaz-2003-07-01_2_09-17_5806_Mustek_Ražby_RO" xfId="736" xr:uid="{00000000-0005-0000-0000-0000DF020000}"/>
    <cellStyle name="_Q-Sadovky-výkaz-2003-07-01_2_09-17_6052_Úpravy v terminálu T3_RO_130124" xfId="737" xr:uid="{00000000-0005-0000-0000-0000E0020000}"/>
    <cellStyle name="_Q-Sadovky-výkaz-2003-07-01_2_09-17_PS94_strojni zarizeni_NR" xfId="738" xr:uid="{00000000-0005-0000-0000-0000E1020000}"/>
    <cellStyle name="_Q-Sadovky-výkaz-2003-07-01_2_09-17_rozpočet_" xfId="739" xr:uid="{00000000-0005-0000-0000-0000E2020000}"/>
    <cellStyle name="_Q-Sadovky-výkaz-2003-07-01_2_09-17_Rozpočet_ stavba_koupaliště Luka" xfId="740" xr:uid="{00000000-0005-0000-0000-0000E3020000}"/>
    <cellStyle name="_Q-Sadovky-výkaz-2003-07-01_2_09-17_rozpočet__PS94_strojni zarizeni_NR" xfId="741" xr:uid="{00000000-0005-0000-0000-0000E4020000}"/>
    <cellStyle name="_Q-Sadovky-výkaz-2003-07-01_2_09-17_rozpočet__Rozpočet_ stavba_koupaliště Luka" xfId="742" xr:uid="{00000000-0005-0000-0000-0000E5020000}"/>
    <cellStyle name="_Q-Sadovky-výkaz-2003-07-01_2_09-17_SO 100 kom_Soupis prací" xfId="743" xr:uid="{00000000-0005-0000-0000-0000E6020000}"/>
    <cellStyle name="_Q-Sadovky-výkaz-2003-07-01_2_09-17_SO 100 kom_Soupis prací_PS94_strojni zarizeni_NR" xfId="744" xr:uid="{00000000-0005-0000-0000-0000E7020000}"/>
    <cellStyle name="_Q-Sadovky-výkaz-2003-07-01_2_09-17_SO 100 kom_Soupis prací_Rozpočet_ stavba_koupaliště Luka" xfId="745" xr:uid="{00000000-0005-0000-0000-0000E8020000}"/>
    <cellStyle name="_Q-Sadovky-výkaz-2003-07-01_2_09-17_SO 101 provizorní DZ" xfId="746" xr:uid="{00000000-0005-0000-0000-0000E9020000}"/>
    <cellStyle name="_Q-Sadovky-výkaz-2003-07-01_2_09-17_SO 101 provizorní DZ_PS94_strojni zarizeni_NR" xfId="747" xr:uid="{00000000-0005-0000-0000-0000EA020000}"/>
    <cellStyle name="_Q-Sadovky-výkaz-2003-07-01_2_09-17_SO 101 provizorní DZ_Rozpočet_ stavba_koupaliště Luka" xfId="748" xr:uid="{00000000-0005-0000-0000-0000EB020000}"/>
    <cellStyle name="_Q-Sadovky-výkaz-2003-07-01_2_09-17_SO 200" xfId="749" xr:uid="{00000000-0005-0000-0000-0000EC020000}"/>
    <cellStyle name="_Q-Sadovky-výkaz-2003-07-01_2_09-17_SO 200_PS94_strojni zarizeni_NR" xfId="750" xr:uid="{00000000-0005-0000-0000-0000ED020000}"/>
    <cellStyle name="_Q-Sadovky-výkaz-2003-07-01_2_09-17_SO 200_Rozpočet_ stavba_koupaliště Luka" xfId="751" xr:uid="{00000000-0005-0000-0000-0000EE020000}"/>
    <cellStyle name="_Q-Sadovky-výkaz-2003-07-01_2_09-17_Soupis prací_SO400 xls" xfId="752" xr:uid="{00000000-0005-0000-0000-0000EF020000}"/>
    <cellStyle name="_Q-Sadovky-výkaz-2003-07-01_2_09-17_Soupis prací_SO400 xls_PS94_strojni zarizeni_NR" xfId="753" xr:uid="{00000000-0005-0000-0000-0000F0020000}"/>
    <cellStyle name="_Q-Sadovky-výkaz-2003-07-01_2_09-17_Soupis prací_SO400 xls_Rozpočet_ stavba_koupaliště Luka" xfId="754" xr:uid="{00000000-0005-0000-0000-0000F1020000}"/>
    <cellStyle name="_Q-Sadovky-výkaz-2003-07-01_2_09-20" xfId="755" xr:uid="{00000000-0005-0000-0000-0000F2020000}"/>
    <cellStyle name="_Q-Sadovky-výkaz-2003-07-01_2_09-20_rozpočet_" xfId="756" xr:uid="{00000000-0005-0000-0000-0000F3020000}"/>
    <cellStyle name="_Q-Sadovky-výkaz-2003-07-01_2_09-20_SO 100 kom_Soupis prací" xfId="757" xr:uid="{00000000-0005-0000-0000-0000F4020000}"/>
    <cellStyle name="_Q-Sadovky-výkaz-2003-07-01_2_09-20_SO 101 provizorní DZ" xfId="758" xr:uid="{00000000-0005-0000-0000-0000F5020000}"/>
    <cellStyle name="_Q-Sadovky-výkaz-2003-07-01_2_09-20_SO 200" xfId="759" xr:uid="{00000000-0005-0000-0000-0000F6020000}"/>
    <cellStyle name="_Q-Sadovky-výkaz-2003-07-01_2_09-20_Soupis prací_SO400 xls" xfId="760" xr:uid="{00000000-0005-0000-0000-0000F7020000}"/>
    <cellStyle name="_Q-Sadovky-výkaz-2003-07-01_2_Rekapitulace SmCB" xfId="761" xr:uid="{00000000-0005-0000-0000-0000F8020000}"/>
    <cellStyle name="_Q-Sadovky-výkaz-2003-07-01_2_rozpočet_" xfId="762" xr:uid="{00000000-0005-0000-0000-0000F9020000}"/>
    <cellStyle name="_Q-Sadovky-výkaz-2003-07-01_2_SO 000 Pozadavky investora" xfId="763" xr:uid="{00000000-0005-0000-0000-0000FA020000}"/>
    <cellStyle name="_Q-Sadovky-výkaz-2003-07-01_2_SO 000-002" xfId="764" xr:uid="{00000000-0005-0000-0000-0000FB020000}"/>
    <cellStyle name="_Q-Sadovky-výkaz-2003-07-01_2_SO 05 interiér propočet" xfId="765" xr:uid="{00000000-0005-0000-0000-0000FC020000}"/>
    <cellStyle name="_Q-Sadovky-výkaz-2003-07-01_2_SO 05 interiér propočet 2" xfId="766" xr:uid="{00000000-0005-0000-0000-0000FD020000}"/>
    <cellStyle name="_Q-Sadovky-výkaz-2003-07-01_2_SO 05 interiér propočet_5724_DVZ_SO_10-02_oceneny_VV" xfId="767" xr:uid="{00000000-0005-0000-0000-0000FE020000}"/>
    <cellStyle name="_Q-Sadovky-výkaz-2003-07-01_2_SO 05 interiér propočet_5724_DVZ_SO_10-03_oceneny_VV (2)" xfId="768" xr:uid="{00000000-0005-0000-0000-0000FF020000}"/>
    <cellStyle name="_Q-Sadovky-výkaz-2003-07-01_2_SO 05 interiér propočet_5806_Mustek_Ražby_RO" xfId="769" xr:uid="{00000000-0005-0000-0000-000000030000}"/>
    <cellStyle name="_Q-Sadovky-výkaz-2003-07-01_2_SO 05 interiér propočet_6052_Úpravy v terminálu T3_RO_130124" xfId="770" xr:uid="{00000000-0005-0000-0000-000001030000}"/>
    <cellStyle name="_Q-Sadovky-výkaz-2003-07-01_2_SO 05 interiér propočet_PS94_strojni zarizeni_NR" xfId="771" xr:uid="{00000000-0005-0000-0000-000002030000}"/>
    <cellStyle name="_Q-Sadovky-výkaz-2003-07-01_2_SO 05 interiér propočet_rozpočet_" xfId="772" xr:uid="{00000000-0005-0000-0000-000003030000}"/>
    <cellStyle name="_Q-Sadovky-výkaz-2003-07-01_2_SO 05 interiér propočet_Rozpočet_ stavba_koupaliště Luka" xfId="773" xr:uid="{00000000-0005-0000-0000-000004030000}"/>
    <cellStyle name="_Q-Sadovky-výkaz-2003-07-01_2_SO 05 interiér propočet_rozpočet__PS94_strojni zarizeni_NR" xfId="774" xr:uid="{00000000-0005-0000-0000-000005030000}"/>
    <cellStyle name="_Q-Sadovky-výkaz-2003-07-01_2_SO 05 interiér propočet_rozpočet__Rozpočet_ stavba_koupaliště Luka" xfId="775" xr:uid="{00000000-0005-0000-0000-000006030000}"/>
    <cellStyle name="_Q-Sadovky-výkaz-2003-07-01_2_SO 05 interiér propočet_SO 100 kom_Soupis prací" xfId="776" xr:uid="{00000000-0005-0000-0000-000007030000}"/>
    <cellStyle name="_Q-Sadovky-výkaz-2003-07-01_2_SO 05 interiér propočet_SO 100 kom_Soupis prací_PS94_strojni zarizeni_NR" xfId="777" xr:uid="{00000000-0005-0000-0000-000008030000}"/>
    <cellStyle name="_Q-Sadovky-výkaz-2003-07-01_2_SO 05 interiér propočet_SO 100 kom_Soupis prací_Rozpočet_ stavba_koupaliště Luka" xfId="778" xr:uid="{00000000-0005-0000-0000-000009030000}"/>
    <cellStyle name="_Q-Sadovky-výkaz-2003-07-01_2_SO 05 interiér propočet_SO 101 provizorní DZ" xfId="779" xr:uid="{00000000-0005-0000-0000-00000A030000}"/>
    <cellStyle name="_Q-Sadovky-výkaz-2003-07-01_2_SO 05 interiér propočet_SO 101 provizorní DZ_PS94_strojni zarizeni_NR" xfId="780" xr:uid="{00000000-0005-0000-0000-00000B030000}"/>
    <cellStyle name="_Q-Sadovky-výkaz-2003-07-01_2_SO 05 interiér propočet_SO 101 provizorní DZ_Rozpočet_ stavba_koupaliště Luka" xfId="781" xr:uid="{00000000-0005-0000-0000-00000C030000}"/>
    <cellStyle name="_Q-Sadovky-výkaz-2003-07-01_2_SO 05 interiér propočet_SO 200" xfId="782" xr:uid="{00000000-0005-0000-0000-00000D030000}"/>
    <cellStyle name="_Q-Sadovky-výkaz-2003-07-01_2_SO 05 interiér propočet_SO 200_PS94_strojni zarizeni_NR" xfId="783" xr:uid="{00000000-0005-0000-0000-00000E030000}"/>
    <cellStyle name="_Q-Sadovky-výkaz-2003-07-01_2_SO 05 interiér propočet_SO 200_Rozpočet_ stavba_koupaliště Luka" xfId="784" xr:uid="{00000000-0005-0000-0000-00000F030000}"/>
    <cellStyle name="_Q-Sadovky-výkaz-2003-07-01_2_SO 05 interiér propočet_Soupis prací_SO400 xls" xfId="785" xr:uid="{00000000-0005-0000-0000-000010030000}"/>
    <cellStyle name="_Q-Sadovky-výkaz-2003-07-01_2_SO 05 interiér propočet_Soupis prací_SO400 xls_PS94_strojni zarizeni_NR" xfId="786" xr:uid="{00000000-0005-0000-0000-000011030000}"/>
    <cellStyle name="_Q-Sadovky-výkaz-2003-07-01_2_SO 05 interiér propočet_Soupis prací_SO400 xls_Rozpočet_ stavba_koupaliště Luka" xfId="787" xr:uid="{00000000-0005-0000-0000-000012030000}"/>
    <cellStyle name="_Q-Sadovky-výkaz-2003-07-01_2_SO 05 střecha propočet" xfId="788" xr:uid="{00000000-0005-0000-0000-000013030000}"/>
    <cellStyle name="_Q-Sadovky-výkaz-2003-07-01_2_SO 05 střecha propočet 2" xfId="789" xr:uid="{00000000-0005-0000-0000-000014030000}"/>
    <cellStyle name="_Q-Sadovky-výkaz-2003-07-01_2_SO 05 střecha propočet_5724_DVZ_SO_10-02_oceneny_VV" xfId="790" xr:uid="{00000000-0005-0000-0000-000015030000}"/>
    <cellStyle name="_Q-Sadovky-výkaz-2003-07-01_2_SO 05 střecha propočet_5724_DVZ_SO_10-03_oceneny_VV (2)" xfId="791" xr:uid="{00000000-0005-0000-0000-000016030000}"/>
    <cellStyle name="_Q-Sadovky-výkaz-2003-07-01_2_SO 05 střecha propočet_5806_Mustek_Ražby_RO" xfId="792" xr:uid="{00000000-0005-0000-0000-000017030000}"/>
    <cellStyle name="_Q-Sadovky-výkaz-2003-07-01_2_SO 05 střecha propočet_6052_Úpravy v terminálu T3_RO_130124" xfId="793" xr:uid="{00000000-0005-0000-0000-000018030000}"/>
    <cellStyle name="_Q-Sadovky-výkaz-2003-07-01_2_SO 05 střecha propočet_PS94_strojni zarizeni_NR" xfId="794" xr:uid="{00000000-0005-0000-0000-000019030000}"/>
    <cellStyle name="_Q-Sadovky-výkaz-2003-07-01_2_SO 05 střecha propočet_rozpočet_" xfId="795" xr:uid="{00000000-0005-0000-0000-00001A030000}"/>
    <cellStyle name="_Q-Sadovky-výkaz-2003-07-01_2_SO 05 střecha propočet_Rozpočet_ stavba_koupaliště Luka" xfId="796" xr:uid="{00000000-0005-0000-0000-00001B030000}"/>
    <cellStyle name="_Q-Sadovky-výkaz-2003-07-01_2_SO 05 střecha propočet_rozpočet__PS94_strojni zarizeni_NR" xfId="797" xr:uid="{00000000-0005-0000-0000-00001C030000}"/>
    <cellStyle name="_Q-Sadovky-výkaz-2003-07-01_2_SO 05 střecha propočet_rozpočet__Rozpočet_ stavba_koupaliště Luka" xfId="798" xr:uid="{00000000-0005-0000-0000-00001D030000}"/>
    <cellStyle name="_Q-Sadovky-výkaz-2003-07-01_2_SO 05 střecha propočet_SO 100 kom_Soupis prací" xfId="799" xr:uid="{00000000-0005-0000-0000-00001E030000}"/>
    <cellStyle name="_Q-Sadovky-výkaz-2003-07-01_2_SO 05 střecha propočet_SO 100 kom_Soupis prací_PS94_strojni zarizeni_NR" xfId="800" xr:uid="{00000000-0005-0000-0000-00001F030000}"/>
    <cellStyle name="_Q-Sadovky-výkaz-2003-07-01_2_SO 05 střecha propočet_SO 100 kom_Soupis prací_Rozpočet_ stavba_koupaliště Luka" xfId="801" xr:uid="{00000000-0005-0000-0000-000020030000}"/>
    <cellStyle name="_Q-Sadovky-výkaz-2003-07-01_2_SO 05 střecha propočet_SO 101 provizorní DZ" xfId="802" xr:uid="{00000000-0005-0000-0000-000021030000}"/>
    <cellStyle name="_Q-Sadovky-výkaz-2003-07-01_2_SO 05 střecha propočet_SO 101 provizorní DZ_PS94_strojni zarizeni_NR" xfId="803" xr:uid="{00000000-0005-0000-0000-000022030000}"/>
    <cellStyle name="_Q-Sadovky-výkaz-2003-07-01_2_SO 05 střecha propočet_SO 101 provizorní DZ_Rozpočet_ stavba_koupaliště Luka" xfId="804" xr:uid="{00000000-0005-0000-0000-000023030000}"/>
    <cellStyle name="_Q-Sadovky-výkaz-2003-07-01_2_SO 05 střecha propočet_SO 200" xfId="805" xr:uid="{00000000-0005-0000-0000-000024030000}"/>
    <cellStyle name="_Q-Sadovky-výkaz-2003-07-01_2_SO 05 střecha propočet_SO 200_PS94_strojni zarizeni_NR" xfId="806" xr:uid="{00000000-0005-0000-0000-000025030000}"/>
    <cellStyle name="_Q-Sadovky-výkaz-2003-07-01_2_SO 05 střecha propočet_SO 200_Rozpočet_ stavba_koupaliště Luka" xfId="807" xr:uid="{00000000-0005-0000-0000-000026030000}"/>
    <cellStyle name="_Q-Sadovky-výkaz-2003-07-01_2_SO 05 střecha propočet_Soupis prací_SO400 xls" xfId="808" xr:uid="{00000000-0005-0000-0000-000027030000}"/>
    <cellStyle name="_Q-Sadovky-výkaz-2003-07-01_2_SO 05 střecha propočet_Soupis prací_SO400 xls_PS94_strojni zarizeni_NR" xfId="809" xr:uid="{00000000-0005-0000-0000-000028030000}"/>
    <cellStyle name="_Q-Sadovky-výkaz-2003-07-01_2_SO 05 střecha propočet_Soupis prací_SO400 xls_Rozpočet_ stavba_koupaliště Luka" xfId="810" xr:uid="{00000000-0005-0000-0000-000029030000}"/>
    <cellStyle name="_Q-Sadovky-výkaz-2003-07-01_2_SO 05 vzduchové sanační úpravy propočet" xfId="811" xr:uid="{00000000-0005-0000-0000-00002A030000}"/>
    <cellStyle name="_Q-Sadovky-výkaz-2003-07-01_2_SO 05 vzduchové sanační úpravy propočet 2" xfId="812" xr:uid="{00000000-0005-0000-0000-00002B030000}"/>
    <cellStyle name="_Q-Sadovky-výkaz-2003-07-01_2_SO 05 vzduchové sanační úpravy propočet_5724_DVZ_SO_10-02_oceneny_VV" xfId="813" xr:uid="{00000000-0005-0000-0000-00002C030000}"/>
    <cellStyle name="_Q-Sadovky-výkaz-2003-07-01_2_SO 05 vzduchové sanační úpravy propočet_5724_DVZ_SO_10-03_oceneny_VV (2)" xfId="814" xr:uid="{00000000-0005-0000-0000-00002D030000}"/>
    <cellStyle name="_Q-Sadovky-výkaz-2003-07-01_2_SO 05 vzduchové sanační úpravy propočet_5806_Mustek_Ražby_RO" xfId="815" xr:uid="{00000000-0005-0000-0000-00002E030000}"/>
    <cellStyle name="_Q-Sadovky-výkaz-2003-07-01_2_SO 05 vzduchové sanační úpravy propočet_6052_Úpravy v terminálu T3_RO_130124" xfId="816" xr:uid="{00000000-0005-0000-0000-00002F030000}"/>
    <cellStyle name="_Q-Sadovky-výkaz-2003-07-01_2_SO 05 vzduchové sanační úpravy propočet_PS94_strojni zarizeni_NR" xfId="817" xr:uid="{00000000-0005-0000-0000-000030030000}"/>
    <cellStyle name="_Q-Sadovky-výkaz-2003-07-01_2_SO 05 vzduchové sanační úpravy propočet_rozpočet_" xfId="818" xr:uid="{00000000-0005-0000-0000-000031030000}"/>
    <cellStyle name="_Q-Sadovky-výkaz-2003-07-01_2_SO 05 vzduchové sanační úpravy propočet_Rozpočet_ stavba_koupaliště Luka" xfId="819" xr:uid="{00000000-0005-0000-0000-000032030000}"/>
    <cellStyle name="_Q-Sadovky-výkaz-2003-07-01_2_SO 05 vzduchové sanační úpravy propočet_rozpočet__PS94_strojni zarizeni_NR" xfId="820" xr:uid="{00000000-0005-0000-0000-000033030000}"/>
    <cellStyle name="_Q-Sadovky-výkaz-2003-07-01_2_SO 05 vzduchové sanační úpravy propočet_rozpočet__Rozpočet_ stavba_koupaliště Luka" xfId="821" xr:uid="{00000000-0005-0000-0000-000034030000}"/>
    <cellStyle name="_Q-Sadovky-výkaz-2003-07-01_2_SO 05 vzduchové sanační úpravy propočet_SO 100 kom_Soupis prací" xfId="822" xr:uid="{00000000-0005-0000-0000-000035030000}"/>
    <cellStyle name="_Q-Sadovky-výkaz-2003-07-01_2_SO 05 vzduchové sanační úpravy propočet_SO 100 kom_Soupis prací_PS94_strojni zarizeni_NR" xfId="823" xr:uid="{00000000-0005-0000-0000-000036030000}"/>
    <cellStyle name="_Q-Sadovky-výkaz-2003-07-01_2_SO 05 vzduchové sanační úpravy propočet_SO 100 kom_Soupis prací_Rozpočet_ stavba_koupaliště Luka" xfId="824" xr:uid="{00000000-0005-0000-0000-000037030000}"/>
    <cellStyle name="_Q-Sadovky-výkaz-2003-07-01_2_SO 05 vzduchové sanační úpravy propočet_SO 101 provizorní DZ" xfId="825" xr:uid="{00000000-0005-0000-0000-000038030000}"/>
    <cellStyle name="_Q-Sadovky-výkaz-2003-07-01_2_SO 05 vzduchové sanační úpravy propočet_SO 101 provizorní DZ_PS94_strojni zarizeni_NR" xfId="826" xr:uid="{00000000-0005-0000-0000-000039030000}"/>
    <cellStyle name="_Q-Sadovky-výkaz-2003-07-01_2_SO 05 vzduchové sanační úpravy propočet_SO 101 provizorní DZ_Rozpočet_ stavba_koupaliště Luka" xfId="827" xr:uid="{00000000-0005-0000-0000-00003A030000}"/>
    <cellStyle name="_Q-Sadovky-výkaz-2003-07-01_2_SO 05 vzduchové sanační úpravy propočet_SO 200" xfId="828" xr:uid="{00000000-0005-0000-0000-00003B030000}"/>
    <cellStyle name="_Q-Sadovky-výkaz-2003-07-01_2_SO 05 vzduchové sanační úpravy propočet_SO 200_PS94_strojni zarizeni_NR" xfId="829" xr:uid="{00000000-0005-0000-0000-00003C030000}"/>
    <cellStyle name="_Q-Sadovky-výkaz-2003-07-01_2_SO 05 vzduchové sanační úpravy propočet_SO 200_Rozpočet_ stavba_koupaliště Luka" xfId="830" xr:uid="{00000000-0005-0000-0000-00003D030000}"/>
    <cellStyle name="_Q-Sadovky-výkaz-2003-07-01_2_SO 05 vzduchové sanační úpravy propočet_Soupis prací_SO400 xls" xfId="831" xr:uid="{00000000-0005-0000-0000-00003E030000}"/>
    <cellStyle name="_Q-Sadovky-výkaz-2003-07-01_2_SO 05 vzduchové sanační úpravy propočet_Soupis prací_SO400 xls_PS94_strojni zarizeni_NR" xfId="832" xr:uid="{00000000-0005-0000-0000-00003F030000}"/>
    <cellStyle name="_Q-Sadovky-výkaz-2003-07-01_2_SO 05 vzduchové sanační úpravy propočet_Soupis prací_SO400 xls_Rozpočet_ stavba_koupaliště Luka" xfId="833" xr:uid="{00000000-0005-0000-0000-000040030000}"/>
    <cellStyle name="_Q-Sadovky-výkaz-2003-07-01_2_SO 100 kom_Soupis prací" xfId="834" xr:uid="{00000000-0005-0000-0000-000041030000}"/>
    <cellStyle name="_Q-Sadovky-výkaz-2003-07-01_2_SO 100-199" xfId="835" xr:uid="{00000000-0005-0000-0000-000042030000}"/>
    <cellStyle name="_Q-Sadovky-výkaz-2003-07-01_2_SO 101 provizorní DZ" xfId="836" xr:uid="{00000000-0005-0000-0000-000043030000}"/>
    <cellStyle name="_Q-Sadovky-výkaz-2003-07-01_2_SO 20_stavba" xfId="837" xr:uid="{00000000-0005-0000-0000-000044030000}"/>
    <cellStyle name="_Q-Sadovky-výkaz-2003-07-01_2_SO 200" xfId="838" xr:uid="{00000000-0005-0000-0000-000045030000}"/>
    <cellStyle name="_Q-Sadovky-výkaz-2003-07-01_2_SO 200-220" xfId="839" xr:uid="{00000000-0005-0000-0000-000046030000}"/>
    <cellStyle name="_Q-Sadovky-výkaz-2003-07-01_2_SO 260-270" xfId="840" xr:uid="{00000000-0005-0000-0000-000047030000}"/>
    <cellStyle name="_Q-Sadovky-výkaz-2003-07-01_2_SO 300-330" xfId="841" xr:uid="{00000000-0005-0000-0000-000048030000}"/>
    <cellStyle name="_Q-Sadovky-výkaz-2003-07-01_2_SO 350-365" xfId="842" xr:uid="{00000000-0005-0000-0000-000049030000}"/>
    <cellStyle name="_Q-Sadovky-výkaz-2003-07-01_2_SO 370" xfId="843" xr:uid="{00000000-0005-0000-0000-00004A030000}"/>
    <cellStyle name="_Q-Sadovky-výkaz-2003-07-01_2_SO 440-449" xfId="844" xr:uid="{00000000-0005-0000-0000-00004B030000}"/>
    <cellStyle name="_Q-Sadovky-výkaz-2003-07-01_2_SO 460-469" xfId="845" xr:uid="{00000000-0005-0000-0000-00004C030000}"/>
    <cellStyle name="_Q-Sadovky-výkaz-2003-07-01_2_SO 520-536" xfId="846" xr:uid="{00000000-0005-0000-0000-00004D030000}"/>
    <cellStyle name="_Q-Sadovky-výkaz-2003-07-01_2_SO 800-809" xfId="847" xr:uid="{00000000-0005-0000-0000-00004E030000}"/>
    <cellStyle name="_Q-Sadovky-výkaz-2003-07-01_2_Soupis prací_SO400 xls" xfId="848" xr:uid="{00000000-0005-0000-0000-00004F030000}"/>
    <cellStyle name="_Q-Sadovky-výkaz-2003-07-01_3" xfId="849" xr:uid="{00000000-0005-0000-0000-000050030000}"/>
    <cellStyle name="_Q-Sadovky-výkaz-2003-07-01_3_002_08_4914_002_01_09_17_002Technicka_specifikace_2etapa" xfId="850" xr:uid="{00000000-0005-0000-0000-000051030000}"/>
    <cellStyle name="_Q-Sadovky-výkaz-2003-07-01_3_002_08_4914_002_01_09_17_002Technicka_specifikace_2etapa 2" xfId="851" xr:uid="{00000000-0005-0000-0000-000052030000}"/>
    <cellStyle name="_Q-Sadovky-výkaz-2003-07-01_3_002_08_4914_002_01_09_17_002Technicka_specifikace_2etapa 2 2" xfId="1438" xr:uid="{00000000-0005-0000-0000-000052030000}"/>
    <cellStyle name="_Q-Sadovky-výkaz-2003-07-01_3_002_08_4914_002_01_09_17_002Technicka_specifikace_2etapa 3" xfId="1437" xr:uid="{00000000-0005-0000-0000-000051030000}"/>
    <cellStyle name="_Q-Sadovky-výkaz-2003-07-01_3_002_08_4914_002_01_09_17_002Technicka_specifikace_2etapa_6052_Úpravy v terminálu T3_RO_130124" xfId="852" xr:uid="{00000000-0005-0000-0000-000053030000}"/>
    <cellStyle name="_Q-Sadovky-výkaz-2003-07-01_3_002_08_4914_002_01_09_17_002Technicka_specifikace_2etapa_rozpočet_" xfId="853" xr:uid="{00000000-0005-0000-0000-000054030000}"/>
    <cellStyle name="_Q-Sadovky-výkaz-2003-07-01_3_002_08_4914_002_01_09_17_002Technicka_specifikace_2etapa_rozpočet_ 2" xfId="1439" xr:uid="{00000000-0005-0000-0000-000054030000}"/>
    <cellStyle name="_Q-Sadovky-výkaz-2003-07-01_3_002_08_4914_002_01_09_17_002Technicka_specifikace_2etapa_SO 100 kom_Soupis prací" xfId="854" xr:uid="{00000000-0005-0000-0000-000055030000}"/>
    <cellStyle name="_Q-Sadovky-výkaz-2003-07-01_3_002_08_4914_002_01_09_17_002Technicka_specifikace_2etapa_SO 100 kom_Soupis prací 2" xfId="1440" xr:uid="{00000000-0005-0000-0000-000055030000}"/>
    <cellStyle name="_Q-Sadovky-výkaz-2003-07-01_3_002_08_4914_002_01_09_17_002Technicka_specifikace_2etapa_SO 101 provizorní DZ" xfId="855" xr:uid="{00000000-0005-0000-0000-000056030000}"/>
    <cellStyle name="_Q-Sadovky-výkaz-2003-07-01_3_002_08_4914_002_01_09_17_002Technicka_specifikace_2etapa_SO 101 provizorní DZ 2" xfId="1441" xr:uid="{00000000-0005-0000-0000-000056030000}"/>
    <cellStyle name="_Q-Sadovky-výkaz-2003-07-01_3_002_08_4914_002_01_09_17_002Technicka_specifikace_2etapa_SO 200" xfId="856" xr:uid="{00000000-0005-0000-0000-000057030000}"/>
    <cellStyle name="_Q-Sadovky-výkaz-2003-07-01_3_002_08_4914_002_01_09_17_002Technicka_specifikace_2etapa_SO 200 2" xfId="1442" xr:uid="{00000000-0005-0000-0000-000057030000}"/>
    <cellStyle name="_Q-Sadovky-výkaz-2003-07-01_3_002_08_4914_002_01_09_17_002Technicka_specifikace_2etapa_Soupis prací_SO400 xls" xfId="857" xr:uid="{00000000-0005-0000-0000-000058030000}"/>
    <cellStyle name="_Q-Sadovky-výkaz-2003-07-01_3_002_08_4914_002_01_09_17_002Technicka_specifikace_2etapa_Soupis prací_SO400 xls 2" xfId="1443" xr:uid="{00000000-0005-0000-0000-000058030000}"/>
    <cellStyle name="_Q-Sadovky-výkaz-2003-07-01_3_09_bur_kanali" xfId="858" xr:uid="{00000000-0005-0000-0000-000059030000}"/>
    <cellStyle name="_Q-Sadovky-výkaz-2003-07-01_3_09_bur_kanali_rozpočet_" xfId="859" xr:uid="{00000000-0005-0000-0000-00005A030000}"/>
    <cellStyle name="_Q-Sadovky-výkaz-2003-07-01_3_09_bur_kanali_SO 100 kom_Soupis prací" xfId="860" xr:uid="{00000000-0005-0000-0000-00005B030000}"/>
    <cellStyle name="_Q-Sadovky-výkaz-2003-07-01_3_09_bur_kanali_SO 101 provizorní DZ" xfId="861" xr:uid="{00000000-0005-0000-0000-00005C030000}"/>
    <cellStyle name="_Q-Sadovky-výkaz-2003-07-01_3_09_bur_kanali_SO 200" xfId="862" xr:uid="{00000000-0005-0000-0000-00005D030000}"/>
    <cellStyle name="_Q-Sadovky-výkaz-2003-07-01_3_09_bur_kanali_Soupis prací_SO400 xls" xfId="863" xr:uid="{00000000-0005-0000-0000-00005E030000}"/>
    <cellStyle name="_Q-Sadovky-výkaz-2003-07-01_3_09_bur_podlažní_vestavby" xfId="864" xr:uid="{00000000-0005-0000-0000-00005F030000}"/>
    <cellStyle name="_Q-Sadovky-výkaz-2003-07-01_3_09_bur_podlažní_vestavby_rozpočet_" xfId="865" xr:uid="{00000000-0005-0000-0000-000060030000}"/>
    <cellStyle name="_Q-Sadovky-výkaz-2003-07-01_3_09_bur_podlažní_vestavby_SO 100 kom_Soupis prací" xfId="866" xr:uid="{00000000-0005-0000-0000-000061030000}"/>
    <cellStyle name="_Q-Sadovky-výkaz-2003-07-01_3_09_bur_podlažní_vestavby_SO 101 provizorní DZ" xfId="867" xr:uid="{00000000-0005-0000-0000-000062030000}"/>
    <cellStyle name="_Q-Sadovky-výkaz-2003-07-01_3_09_bur_podlažní_vestavby_SO 200" xfId="868" xr:uid="{00000000-0005-0000-0000-000063030000}"/>
    <cellStyle name="_Q-Sadovky-výkaz-2003-07-01_3_09_bur_podlažní_vestavby_Soupis prací_SO400 xls" xfId="869" xr:uid="{00000000-0005-0000-0000-000064030000}"/>
    <cellStyle name="_Q-Sadovky-výkaz-2003-07-01_3_09_buri_malby" xfId="870" xr:uid="{00000000-0005-0000-0000-000065030000}"/>
    <cellStyle name="_Q-Sadovky-výkaz-2003-07-01_3_09_buri_malby_rozpočet_" xfId="871" xr:uid="{00000000-0005-0000-0000-000066030000}"/>
    <cellStyle name="_Q-Sadovky-výkaz-2003-07-01_3_09_buri_malby_SO 100 kom_Soupis prací" xfId="872" xr:uid="{00000000-0005-0000-0000-000067030000}"/>
    <cellStyle name="_Q-Sadovky-výkaz-2003-07-01_3_09_buri_malby_SO 101 provizorní DZ" xfId="873" xr:uid="{00000000-0005-0000-0000-000068030000}"/>
    <cellStyle name="_Q-Sadovky-výkaz-2003-07-01_3_09_buri_malby_SO 200" xfId="874" xr:uid="{00000000-0005-0000-0000-000069030000}"/>
    <cellStyle name="_Q-Sadovky-výkaz-2003-07-01_3_09_buri_malby_Soupis prací_SO400 xls" xfId="875" xr:uid="{00000000-0005-0000-0000-00006A030000}"/>
    <cellStyle name="_Q-Sadovky-výkaz-2003-07-01_3_09_buri_regaly" xfId="876" xr:uid="{00000000-0005-0000-0000-00006B030000}"/>
    <cellStyle name="_Q-Sadovky-výkaz-2003-07-01_3_09_buri_regaly_rozpočet_" xfId="877" xr:uid="{00000000-0005-0000-0000-00006C030000}"/>
    <cellStyle name="_Q-Sadovky-výkaz-2003-07-01_3_09_buri_regaly_SO 100 kom_Soupis prací" xfId="878" xr:uid="{00000000-0005-0000-0000-00006D030000}"/>
    <cellStyle name="_Q-Sadovky-výkaz-2003-07-01_3_09_buri_regaly_SO 101 provizorní DZ" xfId="879" xr:uid="{00000000-0005-0000-0000-00006E030000}"/>
    <cellStyle name="_Q-Sadovky-výkaz-2003-07-01_3_09_buri_regaly_SO 200" xfId="880" xr:uid="{00000000-0005-0000-0000-00006F030000}"/>
    <cellStyle name="_Q-Sadovky-výkaz-2003-07-01_3_09_buri_regaly_Soupis prací_SO400 xls" xfId="881" xr:uid="{00000000-0005-0000-0000-000070030000}"/>
    <cellStyle name="_Q-Sadovky-výkaz-2003-07-01_3_09-13-zbytek" xfId="882" xr:uid="{00000000-0005-0000-0000-000071030000}"/>
    <cellStyle name="_Q-Sadovky-výkaz-2003-07-01_3_09-13-zbytek 2" xfId="883" xr:uid="{00000000-0005-0000-0000-000072030000}"/>
    <cellStyle name="_Q-Sadovky-výkaz-2003-07-01_3_09-13-zbytek 2 2" xfId="1445" xr:uid="{00000000-0005-0000-0000-000072030000}"/>
    <cellStyle name="_Q-Sadovky-výkaz-2003-07-01_3_09-13-zbytek 3" xfId="1444" xr:uid="{00000000-0005-0000-0000-000071030000}"/>
    <cellStyle name="_Q-Sadovky-výkaz-2003-07-01_3_09-13-zbytek_6052_Úpravy v terminálu T3_RO_130124" xfId="884" xr:uid="{00000000-0005-0000-0000-000073030000}"/>
    <cellStyle name="_Q-Sadovky-výkaz-2003-07-01_3_09-13-zbytek_rozpočet_" xfId="885" xr:uid="{00000000-0005-0000-0000-000074030000}"/>
    <cellStyle name="_Q-Sadovky-výkaz-2003-07-01_3_09-13-zbytek_rozpočet_ 2" xfId="1446" xr:uid="{00000000-0005-0000-0000-000074030000}"/>
    <cellStyle name="_Q-Sadovky-výkaz-2003-07-01_3_09-13-zbytek_SO 100 kom_Soupis prací" xfId="886" xr:uid="{00000000-0005-0000-0000-000075030000}"/>
    <cellStyle name="_Q-Sadovky-výkaz-2003-07-01_3_09-13-zbytek_SO 100 kom_Soupis prací 2" xfId="1447" xr:uid="{00000000-0005-0000-0000-000075030000}"/>
    <cellStyle name="_Q-Sadovky-výkaz-2003-07-01_3_09-13-zbytek_SO 101 provizorní DZ" xfId="887" xr:uid="{00000000-0005-0000-0000-000076030000}"/>
    <cellStyle name="_Q-Sadovky-výkaz-2003-07-01_3_09-13-zbytek_SO 101 provizorní DZ 2" xfId="1448" xr:uid="{00000000-0005-0000-0000-000076030000}"/>
    <cellStyle name="_Q-Sadovky-výkaz-2003-07-01_3_09-13-zbytek_SO 200" xfId="888" xr:uid="{00000000-0005-0000-0000-000077030000}"/>
    <cellStyle name="_Q-Sadovky-výkaz-2003-07-01_3_09-13-zbytek_SO 200 2" xfId="1449" xr:uid="{00000000-0005-0000-0000-000077030000}"/>
    <cellStyle name="_Q-Sadovky-výkaz-2003-07-01_3_09-13-zbytek_Soupis prací_SO400 xls" xfId="889" xr:uid="{00000000-0005-0000-0000-000078030000}"/>
    <cellStyle name="_Q-Sadovky-výkaz-2003-07-01_3_09-13-zbytek_Soupis prací_SO400 xls 2" xfId="1450" xr:uid="{00000000-0005-0000-0000-000078030000}"/>
    <cellStyle name="_Q-Sadovky-výkaz-2003-07-01_3_09-17" xfId="890" xr:uid="{00000000-0005-0000-0000-000079030000}"/>
    <cellStyle name="_Q-Sadovky-výkaz-2003-07-01_3_09-17 2" xfId="891" xr:uid="{00000000-0005-0000-0000-00007A030000}"/>
    <cellStyle name="_Q-Sadovky-výkaz-2003-07-01_3_09-17 2 2" xfId="1452" xr:uid="{00000000-0005-0000-0000-00007A030000}"/>
    <cellStyle name="_Q-Sadovky-výkaz-2003-07-01_3_09-17 3" xfId="1451" xr:uid="{00000000-0005-0000-0000-000079030000}"/>
    <cellStyle name="_Q-Sadovky-výkaz-2003-07-01_3_09-17_6052_Úpravy v terminálu T3_RO_130124" xfId="892" xr:uid="{00000000-0005-0000-0000-00007B030000}"/>
    <cellStyle name="_Q-Sadovky-výkaz-2003-07-01_3_09-17_rozpočet_" xfId="893" xr:uid="{00000000-0005-0000-0000-00007C030000}"/>
    <cellStyle name="_Q-Sadovky-výkaz-2003-07-01_3_09-17_rozpočet_ 2" xfId="1453" xr:uid="{00000000-0005-0000-0000-00007C030000}"/>
    <cellStyle name="_Q-Sadovky-výkaz-2003-07-01_3_09-17_SO 100 kom_Soupis prací" xfId="894" xr:uid="{00000000-0005-0000-0000-00007D030000}"/>
    <cellStyle name="_Q-Sadovky-výkaz-2003-07-01_3_09-17_SO 100 kom_Soupis prací 2" xfId="1454" xr:uid="{00000000-0005-0000-0000-00007D030000}"/>
    <cellStyle name="_Q-Sadovky-výkaz-2003-07-01_3_09-17_SO 101 provizorní DZ" xfId="895" xr:uid="{00000000-0005-0000-0000-00007E030000}"/>
    <cellStyle name="_Q-Sadovky-výkaz-2003-07-01_3_09-17_SO 101 provizorní DZ 2" xfId="1455" xr:uid="{00000000-0005-0000-0000-00007E030000}"/>
    <cellStyle name="_Q-Sadovky-výkaz-2003-07-01_3_09-17_SO 200" xfId="896" xr:uid="{00000000-0005-0000-0000-00007F030000}"/>
    <cellStyle name="_Q-Sadovky-výkaz-2003-07-01_3_09-17_SO 200 2" xfId="1456" xr:uid="{00000000-0005-0000-0000-00007F030000}"/>
    <cellStyle name="_Q-Sadovky-výkaz-2003-07-01_3_09-17_Soupis prací_SO400 xls" xfId="897" xr:uid="{00000000-0005-0000-0000-000080030000}"/>
    <cellStyle name="_Q-Sadovky-výkaz-2003-07-01_3_09-17_Soupis prací_SO400 xls 2" xfId="1457" xr:uid="{00000000-0005-0000-0000-000080030000}"/>
    <cellStyle name="_Q-Sadovky-výkaz-2003-07-01_3_09-20" xfId="898" xr:uid="{00000000-0005-0000-0000-000081030000}"/>
    <cellStyle name="_Q-Sadovky-výkaz-2003-07-01_3_09-20_rozpočet_" xfId="899" xr:uid="{00000000-0005-0000-0000-000082030000}"/>
    <cellStyle name="_Q-Sadovky-výkaz-2003-07-01_3_09-20_SO 100 kom_Soupis prací" xfId="900" xr:uid="{00000000-0005-0000-0000-000083030000}"/>
    <cellStyle name="_Q-Sadovky-výkaz-2003-07-01_3_09-20_SO 101 provizorní DZ" xfId="901" xr:uid="{00000000-0005-0000-0000-000084030000}"/>
    <cellStyle name="_Q-Sadovky-výkaz-2003-07-01_3_09-20_SO 200" xfId="902" xr:uid="{00000000-0005-0000-0000-000085030000}"/>
    <cellStyle name="_Q-Sadovky-výkaz-2003-07-01_3_09-20_Soupis prací_SO400 xls" xfId="903" xr:uid="{00000000-0005-0000-0000-000086030000}"/>
    <cellStyle name="_Q-Sadovky-výkaz-2003-07-01_3_Rekapitulace SmCB" xfId="904" xr:uid="{00000000-0005-0000-0000-000087030000}"/>
    <cellStyle name="_Q-Sadovky-výkaz-2003-07-01_3_rozpočet_" xfId="905" xr:uid="{00000000-0005-0000-0000-000088030000}"/>
    <cellStyle name="_Q-Sadovky-výkaz-2003-07-01_3_SO 000 Pozadavky investora" xfId="906" xr:uid="{00000000-0005-0000-0000-000089030000}"/>
    <cellStyle name="_Q-Sadovky-výkaz-2003-07-01_3_SO 000-002" xfId="907" xr:uid="{00000000-0005-0000-0000-00008A030000}"/>
    <cellStyle name="_Q-Sadovky-výkaz-2003-07-01_3_SO 05 interiér propočet" xfId="908" xr:uid="{00000000-0005-0000-0000-00008B030000}"/>
    <cellStyle name="_Q-Sadovky-výkaz-2003-07-01_3_SO 05 interiér propočet 2" xfId="909" xr:uid="{00000000-0005-0000-0000-00008C030000}"/>
    <cellStyle name="_Q-Sadovky-výkaz-2003-07-01_3_SO 05 interiér propočet 2 2" xfId="1459" xr:uid="{00000000-0005-0000-0000-00008C030000}"/>
    <cellStyle name="_Q-Sadovky-výkaz-2003-07-01_3_SO 05 interiér propočet 3" xfId="1458" xr:uid="{00000000-0005-0000-0000-00008B030000}"/>
    <cellStyle name="_Q-Sadovky-výkaz-2003-07-01_3_SO 05 interiér propočet_6052_Úpravy v terminálu T3_RO_130124" xfId="910" xr:uid="{00000000-0005-0000-0000-00008D030000}"/>
    <cellStyle name="_Q-Sadovky-výkaz-2003-07-01_3_SO 05 interiér propočet_rozpočet_" xfId="911" xr:uid="{00000000-0005-0000-0000-00008E030000}"/>
    <cellStyle name="_Q-Sadovky-výkaz-2003-07-01_3_SO 05 interiér propočet_rozpočet_ 2" xfId="1460" xr:uid="{00000000-0005-0000-0000-00008E030000}"/>
    <cellStyle name="_Q-Sadovky-výkaz-2003-07-01_3_SO 05 interiér propočet_SO 100 kom_Soupis prací" xfId="912" xr:uid="{00000000-0005-0000-0000-00008F030000}"/>
    <cellStyle name="_Q-Sadovky-výkaz-2003-07-01_3_SO 05 interiér propočet_SO 100 kom_Soupis prací 2" xfId="1461" xr:uid="{00000000-0005-0000-0000-00008F030000}"/>
    <cellStyle name="_Q-Sadovky-výkaz-2003-07-01_3_SO 05 interiér propočet_SO 101 provizorní DZ" xfId="913" xr:uid="{00000000-0005-0000-0000-000090030000}"/>
    <cellStyle name="_Q-Sadovky-výkaz-2003-07-01_3_SO 05 interiér propočet_SO 101 provizorní DZ 2" xfId="1462" xr:uid="{00000000-0005-0000-0000-000090030000}"/>
    <cellStyle name="_Q-Sadovky-výkaz-2003-07-01_3_SO 05 interiér propočet_SO 200" xfId="914" xr:uid="{00000000-0005-0000-0000-000091030000}"/>
    <cellStyle name="_Q-Sadovky-výkaz-2003-07-01_3_SO 05 interiér propočet_SO 200 2" xfId="1463" xr:uid="{00000000-0005-0000-0000-000091030000}"/>
    <cellStyle name="_Q-Sadovky-výkaz-2003-07-01_3_SO 05 interiér propočet_Soupis prací_SO400 xls" xfId="915" xr:uid="{00000000-0005-0000-0000-000092030000}"/>
    <cellStyle name="_Q-Sadovky-výkaz-2003-07-01_3_SO 05 interiér propočet_Soupis prací_SO400 xls 2" xfId="1464" xr:uid="{00000000-0005-0000-0000-000092030000}"/>
    <cellStyle name="_Q-Sadovky-výkaz-2003-07-01_3_SO 05 střecha propočet" xfId="916" xr:uid="{00000000-0005-0000-0000-000093030000}"/>
    <cellStyle name="_Q-Sadovky-výkaz-2003-07-01_3_SO 05 střecha propočet 2" xfId="917" xr:uid="{00000000-0005-0000-0000-000094030000}"/>
    <cellStyle name="_Q-Sadovky-výkaz-2003-07-01_3_SO 05 střecha propočet 2 2" xfId="1466" xr:uid="{00000000-0005-0000-0000-000094030000}"/>
    <cellStyle name="_Q-Sadovky-výkaz-2003-07-01_3_SO 05 střecha propočet 3" xfId="1465" xr:uid="{00000000-0005-0000-0000-000093030000}"/>
    <cellStyle name="_Q-Sadovky-výkaz-2003-07-01_3_SO 05 střecha propočet_6052_Úpravy v terminálu T3_RO_130124" xfId="918" xr:uid="{00000000-0005-0000-0000-000095030000}"/>
    <cellStyle name="_Q-Sadovky-výkaz-2003-07-01_3_SO 05 střecha propočet_rozpočet_" xfId="919" xr:uid="{00000000-0005-0000-0000-000096030000}"/>
    <cellStyle name="_Q-Sadovky-výkaz-2003-07-01_3_SO 05 střecha propočet_rozpočet_ 2" xfId="1467" xr:uid="{00000000-0005-0000-0000-000096030000}"/>
    <cellStyle name="_Q-Sadovky-výkaz-2003-07-01_3_SO 05 střecha propočet_SO 100 kom_Soupis prací" xfId="920" xr:uid="{00000000-0005-0000-0000-000097030000}"/>
    <cellStyle name="_Q-Sadovky-výkaz-2003-07-01_3_SO 05 střecha propočet_SO 100 kom_Soupis prací 2" xfId="1468" xr:uid="{00000000-0005-0000-0000-000097030000}"/>
    <cellStyle name="_Q-Sadovky-výkaz-2003-07-01_3_SO 05 střecha propočet_SO 101 provizorní DZ" xfId="921" xr:uid="{00000000-0005-0000-0000-000098030000}"/>
    <cellStyle name="_Q-Sadovky-výkaz-2003-07-01_3_SO 05 střecha propočet_SO 101 provizorní DZ 2" xfId="1469" xr:uid="{00000000-0005-0000-0000-000098030000}"/>
    <cellStyle name="_Q-Sadovky-výkaz-2003-07-01_3_SO 05 střecha propočet_SO 200" xfId="922" xr:uid="{00000000-0005-0000-0000-000099030000}"/>
    <cellStyle name="_Q-Sadovky-výkaz-2003-07-01_3_SO 05 střecha propočet_SO 200 2" xfId="1470" xr:uid="{00000000-0005-0000-0000-000099030000}"/>
    <cellStyle name="_Q-Sadovky-výkaz-2003-07-01_3_SO 05 střecha propočet_Soupis prací_SO400 xls" xfId="923" xr:uid="{00000000-0005-0000-0000-00009A030000}"/>
    <cellStyle name="_Q-Sadovky-výkaz-2003-07-01_3_SO 05 střecha propočet_Soupis prací_SO400 xls 2" xfId="1471" xr:uid="{00000000-0005-0000-0000-00009A030000}"/>
    <cellStyle name="_Q-Sadovky-výkaz-2003-07-01_3_SO 05 vzduchové sanační úpravy propočet" xfId="924" xr:uid="{00000000-0005-0000-0000-00009B030000}"/>
    <cellStyle name="_Q-Sadovky-výkaz-2003-07-01_3_SO 05 vzduchové sanační úpravy propočet 2" xfId="925" xr:uid="{00000000-0005-0000-0000-00009C030000}"/>
    <cellStyle name="_Q-Sadovky-výkaz-2003-07-01_3_SO 05 vzduchové sanační úpravy propočet 2 2" xfId="1473" xr:uid="{00000000-0005-0000-0000-00009C030000}"/>
    <cellStyle name="_Q-Sadovky-výkaz-2003-07-01_3_SO 05 vzduchové sanační úpravy propočet 3" xfId="1472" xr:uid="{00000000-0005-0000-0000-00009B030000}"/>
    <cellStyle name="_Q-Sadovky-výkaz-2003-07-01_3_SO 05 vzduchové sanační úpravy propočet_6052_Úpravy v terminálu T3_RO_130124" xfId="926" xr:uid="{00000000-0005-0000-0000-00009D030000}"/>
    <cellStyle name="_Q-Sadovky-výkaz-2003-07-01_3_SO 05 vzduchové sanační úpravy propočet_rozpočet_" xfId="927" xr:uid="{00000000-0005-0000-0000-00009E030000}"/>
    <cellStyle name="_Q-Sadovky-výkaz-2003-07-01_3_SO 05 vzduchové sanační úpravy propočet_rozpočet_ 2" xfId="1474" xr:uid="{00000000-0005-0000-0000-00009E030000}"/>
    <cellStyle name="_Q-Sadovky-výkaz-2003-07-01_3_SO 05 vzduchové sanační úpravy propočet_SO 100 kom_Soupis prací" xfId="928" xr:uid="{00000000-0005-0000-0000-00009F030000}"/>
    <cellStyle name="_Q-Sadovky-výkaz-2003-07-01_3_SO 05 vzduchové sanační úpravy propočet_SO 100 kom_Soupis prací 2" xfId="1475" xr:uid="{00000000-0005-0000-0000-00009F030000}"/>
    <cellStyle name="_Q-Sadovky-výkaz-2003-07-01_3_SO 05 vzduchové sanační úpravy propočet_SO 101 provizorní DZ" xfId="929" xr:uid="{00000000-0005-0000-0000-0000A0030000}"/>
    <cellStyle name="_Q-Sadovky-výkaz-2003-07-01_3_SO 05 vzduchové sanační úpravy propočet_SO 101 provizorní DZ 2" xfId="1476" xr:uid="{00000000-0005-0000-0000-0000A0030000}"/>
    <cellStyle name="_Q-Sadovky-výkaz-2003-07-01_3_SO 05 vzduchové sanační úpravy propočet_SO 200" xfId="930" xr:uid="{00000000-0005-0000-0000-0000A1030000}"/>
    <cellStyle name="_Q-Sadovky-výkaz-2003-07-01_3_SO 05 vzduchové sanační úpravy propočet_SO 200 2" xfId="1477" xr:uid="{00000000-0005-0000-0000-0000A1030000}"/>
    <cellStyle name="_Q-Sadovky-výkaz-2003-07-01_3_SO 05 vzduchové sanační úpravy propočet_Soupis prací_SO400 xls" xfId="931" xr:uid="{00000000-0005-0000-0000-0000A2030000}"/>
    <cellStyle name="_Q-Sadovky-výkaz-2003-07-01_3_SO 05 vzduchové sanační úpravy propočet_Soupis prací_SO400 xls 2" xfId="1478" xr:uid="{00000000-0005-0000-0000-0000A2030000}"/>
    <cellStyle name="_Q-Sadovky-výkaz-2003-07-01_3_SO 100 kom_Soupis prací" xfId="932" xr:uid="{00000000-0005-0000-0000-0000A3030000}"/>
    <cellStyle name="_Q-Sadovky-výkaz-2003-07-01_3_SO 100-199" xfId="933" xr:uid="{00000000-0005-0000-0000-0000A4030000}"/>
    <cellStyle name="_Q-Sadovky-výkaz-2003-07-01_3_SO 101 provizorní DZ" xfId="934" xr:uid="{00000000-0005-0000-0000-0000A5030000}"/>
    <cellStyle name="_Q-Sadovky-výkaz-2003-07-01_3_SO 20_stavba" xfId="935" xr:uid="{00000000-0005-0000-0000-0000A6030000}"/>
    <cellStyle name="_Q-Sadovky-výkaz-2003-07-01_3_SO 200" xfId="936" xr:uid="{00000000-0005-0000-0000-0000A7030000}"/>
    <cellStyle name="_Q-Sadovky-výkaz-2003-07-01_3_SO 200-220" xfId="937" xr:uid="{00000000-0005-0000-0000-0000A8030000}"/>
    <cellStyle name="_Q-Sadovky-výkaz-2003-07-01_3_SO 260-270" xfId="938" xr:uid="{00000000-0005-0000-0000-0000A9030000}"/>
    <cellStyle name="_Q-Sadovky-výkaz-2003-07-01_3_SO 300-330" xfId="939" xr:uid="{00000000-0005-0000-0000-0000AA030000}"/>
    <cellStyle name="_Q-Sadovky-výkaz-2003-07-01_3_SO 350-365" xfId="940" xr:uid="{00000000-0005-0000-0000-0000AB030000}"/>
    <cellStyle name="_Q-Sadovky-výkaz-2003-07-01_3_SO 370" xfId="941" xr:uid="{00000000-0005-0000-0000-0000AC030000}"/>
    <cellStyle name="_Q-Sadovky-výkaz-2003-07-01_3_SO 440-449" xfId="942" xr:uid="{00000000-0005-0000-0000-0000AD030000}"/>
    <cellStyle name="_Q-Sadovky-výkaz-2003-07-01_3_SO 460-469" xfId="943" xr:uid="{00000000-0005-0000-0000-0000AE030000}"/>
    <cellStyle name="_Q-Sadovky-výkaz-2003-07-01_3_SO 520-536" xfId="944" xr:uid="{00000000-0005-0000-0000-0000AF030000}"/>
    <cellStyle name="_Q-Sadovky-výkaz-2003-07-01_3_SO 800-809" xfId="945" xr:uid="{00000000-0005-0000-0000-0000B0030000}"/>
    <cellStyle name="_Q-Sadovky-výkaz-2003-07-01_3_Soupis prací_SO400 xls" xfId="946" xr:uid="{00000000-0005-0000-0000-0000B1030000}"/>
    <cellStyle name="_Q-Sadovky-výkaz-2003-07-01_6052_Úpravy v terminálu T3_RO_130124" xfId="947" xr:uid="{00000000-0005-0000-0000-0000B2030000}"/>
    <cellStyle name="_Q-Sadovky-výkaz-2003-07-01_rozpočet_" xfId="948" xr:uid="{00000000-0005-0000-0000-0000B3030000}"/>
    <cellStyle name="_Q-Sadovky-výkaz-2003-07-01_SO 05 interiér propočet" xfId="949" xr:uid="{00000000-0005-0000-0000-0000B4030000}"/>
    <cellStyle name="_Q-Sadovky-výkaz-2003-07-01_SO 05 interiér propočet_6052_Úpravy v terminálu T3_RO_130124" xfId="950" xr:uid="{00000000-0005-0000-0000-0000B5030000}"/>
    <cellStyle name="_Q-Sadovky-výkaz-2003-07-01_SO 05 interiér propočet_rozpočet_" xfId="951" xr:uid="{00000000-0005-0000-0000-0000B6030000}"/>
    <cellStyle name="_Q-Sadovky-výkaz-2003-07-01_SO 05 interiér propočet_SO 100 kom_Soupis prací" xfId="952" xr:uid="{00000000-0005-0000-0000-0000B7030000}"/>
    <cellStyle name="_Q-Sadovky-výkaz-2003-07-01_SO 05 interiér propočet_SO 101 provizorní DZ" xfId="953" xr:uid="{00000000-0005-0000-0000-0000B8030000}"/>
    <cellStyle name="_Q-Sadovky-výkaz-2003-07-01_SO 05 interiér propočet_SO 200" xfId="954" xr:uid="{00000000-0005-0000-0000-0000B9030000}"/>
    <cellStyle name="_Q-Sadovky-výkaz-2003-07-01_SO 05 interiér propočet_Soupis prací_SO400 xls" xfId="955" xr:uid="{00000000-0005-0000-0000-0000BA030000}"/>
    <cellStyle name="_Q-Sadovky-výkaz-2003-07-01_SO 05 střecha propočet" xfId="956" xr:uid="{00000000-0005-0000-0000-0000BB030000}"/>
    <cellStyle name="_Q-Sadovky-výkaz-2003-07-01_SO 05 střecha propočet_6052_Úpravy v terminálu T3_RO_130124" xfId="957" xr:uid="{00000000-0005-0000-0000-0000BC030000}"/>
    <cellStyle name="_Q-Sadovky-výkaz-2003-07-01_SO 05 střecha propočet_rozpočet_" xfId="958" xr:uid="{00000000-0005-0000-0000-0000BD030000}"/>
    <cellStyle name="_Q-Sadovky-výkaz-2003-07-01_SO 05 střecha propočet_SO 100 kom_Soupis prací" xfId="959" xr:uid="{00000000-0005-0000-0000-0000BE030000}"/>
    <cellStyle name="_Q-Sadovky-výkaz-2003-07-01_SO 05 střecha propočet_SO 101 provizorní DZ" xfId="960" xr:uid="{00000000-0005-0000-0000-0000BF030000}"/>
    <cellStyle name="_Q-Sadovky-výkaz-2003-07-01_SO 05 střecha propočet_SO 200" xfId="961" xr:uid="{00000000-0005-0000-0000-0000C0030000}"/>
    <cellStyle name="_Q-Sadovky-výkaz-2003-07-01_SO 05 střecha propočet_Soupis prací_SO400 xls" xfId="962" xr:uid="{00000000-0005-0000-0000-0000C1030000}"/>
    <cellStyle name="_Q-Sadovky-výkaz-2003-07-01_SO 05 vzduchové sanační úpravy propočet" xfId="963" xr:uid="{00000000-0005-0000-0000-0000C2030000}"/>
    <cellStyle name="_Q-Sadovky-výkaz-2003-07-01_SO 05 vzduchové sanační úpravy propočet_6052_Úpravy v terminálu T3_RO_130124" xfId="964" xr:uid="{00000000-0005-0000-0000-0000C3030000}"/>
    <cellStyle name="_Q-Sadovky-výkaz-2003-07-01_SO 05 vzduchové sanační úpravy propočet_rozpočet_" xfId="965" xr:uid="{00000000-0005-0000-0000-0000C4030000}"/>
    <cellStyle name="_Q-Sadovky-výkaz-2003-07-01_SO 05 vzduchové sanační úpravy propočet_SO 100 kom_Soupis prací" xfId="966" xr:uid="{00000000-0005-0000-0000-0000C5030000}"/>
    <cellStyle name="_Q-Sadovky-výkaz-2003-07-01_SO 05 vzduchové sanační úpravy propočet_SO 101 provizorní DZ" xfId="967" xr:uid="{00000000-0005-0000-0000-0000C6030000}"/>
    <cellStyle name="_Q-Sadovky-výkaz-2003-07-01_SO 05 vzduchové sanační úpravy propočet_SO 200" xfId="968" xr:uid="{00000000-0005-0000-0000-0000C7030000}"/>
    <cellStyle name="_Q-Sadovky-výkaz-2003-07-01_SO 05 vzduchové sanační úpravy propočet_Soupis prací_SO400 xls" xfId="969" xr:uid="{00000000-0005-0000-0000-0000C8030000}"/>
    <cellStyle name="_Q-Sadovky-výkaz-2003-07-01_SO 100 kom_Soupis prací" xfId="970" xr:uid="{00000000-0005-0000-0000-0000C9030000}"/>
    <cellStyle name="_Q-Sadovky-výkaz-2003-07-01_SO 101 provizorní DZ" xfId="971" xr:uid="{00000000-0005-0000-0000-0000CA030000}"/>
    <cellStyle name="_Q-Sadovky-výkaz-2003-07-01_SO 200" xfId="972" xr:uid="{00000000-0005-0000-0000-0000CB030000}"/>
    <cellStyle name="_Q-Sadovky-výkaz-2003-07-01_Soupis prací_SO400 xls" xfId="973" xr:uid="{00000000-0005-0000-0000-0000CC030000}"/>
    <cellStyle name="_Rekonstrukce rozvaděčů I P Pavlova_RO" xfId="974" xr:uid="{00000000-0005-0000-0000-0000CD030000}"/>
    <cellStyle name="_Rekonstrukce rozvaděčů I P Pavlova_RO_6052_Úpravy v terminálu T3_RO_130124" xfId="975" xr:uid="{00000000-0005-0000-0000-0000CE030000}"/>
    <cellStyle name="_Rekonstrukce rozvaděčů I P Pavlova_RO_rozpočet_" xfId="976" xr:uid="{00000000-0005-0000-0000-0000CF030000}"/>
    <cellStyle name="_Rekonstrukce rozvaděčů I P Pavlova_RO_SO 100 kom_Soupis prací" xfId="977" xr:uid="{00000000-0005-0000-0000-0000D0030000}"/>
    <cellStyle name="_Rekonstrukce rozvaděčů I P Pavlova_RO_SO 101 provizorní DZ" xfId="978" xr:uid="{00000000-0005-0000-0000-0000D1030000}"/>
    <cellStyle name="_Rekonstrukce rozvaděčů I P Pavlova_RO_SO 200" xfId="979" xr:uid="{00000000-0005-0000-0000-0000D2030000}"/>
    <cellStyle name="_Rekonstrukce rozvaděčů I P Pavlova_RO_Soupis prací_SO400 xls" xfId="980" xr:uid="{00000000-0005-0000-0000-0000D3030000}"/>
    <cellStyle name="_Soupis_prací_kácení" xfId="981" xr:uid="{00000000-0005-0000-0000-0000D4030000}"/>
    <cellStyle name="_Soupis_prací_sadovky" xfId="982" xr:uid="{00000000-0005-0000-0000-0000D5030000}"/>
    <cellStyle name="_SROV Nám Míru - HOFA" xfId="983" xr:uid="{00000000-0005-0000-0000-0000D6030000}"/>
    <cellStyle name="_SROV Nám Míru - HOFA_6052_Úpravy v terminálu T3_RO_130124" xfId="984" xr:uid="{00000000-0005-0000-0000-0000D7030000}"/>
    <cellStyle name="_SROV Nám Míru - HOFA_rozpočet_" xfId="985" xr:uid="{00000000-0005-0000-0000-0000D8030000}"/>
    <cellStyle name="_SROV Nám Míru - HOFA_SO 100 kom_Soupis prací" xfId="986" xr:uid="{00000000-0005-0000-0000-0000D9030000}"/>
    <cellStyle name="_SROV Nám Míru - HOFA_SO 101 provizorní DZ" xfId="987" xr:uid="{00000000-0005-0000-0000-0000DA030000}"/>
    <cellStyle name="_SROV Nám Míru - HOFA_SO 200" xfId="988" xr:uid="{00000000-0005-0000-0000-0000DB030000}"/>
    <cellStyle name="_SROV Nám Míru - HOFA_Soupis prací_SO400 xls" xfId="989" xr:uid="{00000000-0005-0000-0000-0000DC030000}"/>
    <cellStyle name="_Summary bill of rates COOLINGL" xfId="990" xr:uid="{00000000-0005-0000-0000-0000DD030000}"/>
    <cellStyle name="_Summary bill of rates COOLINGL_1" xfId="991" xr:uid="{00000000-0005-0000-0000-0000DE030000}"/>
    <cellStyle name="_Summary bill of rates COOLINGL_2" xfId="992" xr:uid="{00000000-0005-0000-0000-0000DF030000}"/>
    <cellStyle name="_Summary bill of rates COOLINGL_3" xfId="993" xr:uid="{00000000-0005-0000-0000-0000E0030000}"/>
    <cellStyle name="_Summary bill of rates VENTILATIONL" xfId="994" xr:uid="{00000000-0005-0000-0000-0000E1030000}"/>
    <cellStyle name="_Summary bill of rates VENTILATIONL_1" xfId="995" xr:uid="{00000000-0005-0000-0000-0000E2030000}"/>
    <cellStyle name="_Summary bill of rates VENTILATIONL_2" xfId="996" xr:uid="{00000000-0005-0000-0000-0000E3030000}"/>
    <cellStyle name="_Summary bill of rates VENTILATIONL_3" xfId="997" xr:uid="{00000000-0005-0000-0000-0000E4030000}"/>
    <cellStyle name="_Titulní list" xfId="998" xr:uid="{00000000-0005-0000-0000-0000E5030000}"/>
    <cellStyle name="_Titulní list_002_08_4914_002_01_09_17_002Technicka_specifikace_2etapa" xfId="999" xr:uid="{00000000-0005-0000-0000-0000E6030000}"/>
    <cellStyle name="_Titulní list_002_08_4914_002_01_09_17_002Technicka_specifikace_2etapa_6052_Úpravy v terminálu T3_RO_130124" xfId="1000" xr:uid="{00000000-0005-0000-0000-0000E7030000}"/>
    <cellStyle name="_Titulní list_002_08_4914_002_01_09_17_002Technicka_specifikace_2etapa_rozpočet_" xfId="1001" xr:uid="{00000000-0005-0000-0000-0000E8030000}"/>
    <cellStyle name="_Titulní list_002_08_4914_002_01_09_17_002Technicka_specifikace_2etapa_SO 100 kom_Soupis prací" xfId="1002" xr:uid="{00000000-0005-0000-0000-0000E9030000}"/>
    <cellStyle name="_Titulní list_002_08_4914_002_01_09_17_002Technicka_specifikace_2etapa_SO 101 provizorní DZ" xfId="1003" xr:uid="{00000000-0005-0000-0000-0000EA030000}"/>
    <cellStyle name="_Titulní list_002_08_4914_002_01_09_17_002Technicka_specifikace_2etapa_SO 200" xfId="1004" xr:uid="{00000000-0005-0000-0000-0000EB030000}"/>
    <cellStyle name="_Titulní list_002_08_4914_002_01_09_17_002Technicka_specifikace_2etapa_Soupis prací_SO400 xls" xfId="1005" xr:uid="{00000000-0005-0000-0000-0000EC030000}"/>
    <cellStyle name="_Titulní list_09_bur_kanali" xfId="1006" xr:uid="{00000000-0005-0000-0000-0000ED030000}"/>
    <cellStyle name="_Titulní list_09_bur_kanali_rozpočet_" xfId="1007" xr:uid="{00000000-0005-0000-0000-0000EE030000}"/>
    <cellStyle name="_Titulní list_09_bur_kanali_SO 100 kom_Soupis prací" xfId="1008" xr:uid="{00000000-0005-0000-0000-0000EF030000}"/>
    <cellStyle name="_Titulní list_09_bur_kanali_SO 101 provizorní DZ" xfId="1009" xr:uid="{00000000-0005-0000-0000-0000F0030000}"/>
    <cellStyle name="_Titulní list_09_bur_kanali_SO 200" xfId="1010" xr:uid="{00000000-0005-0000-0000-0000F1030000}"/>
    <cellStyle name="_Titulní list_09_bur_kanali_Soupis prací_SO400 xls" xfId="1011" xr:uid="{00000000-0005-0000-0000-0000F2030000}"/>
    <cellStyle name="_Titulní list_09_bur_podlažní_vestavby" xfId="1012" xr:uid="{00000000-0005-0000-0000-0000F3030000}"/>
    <cellStyle name="_Titulní list_09_bur_podlažní_vestavby_rozpočet_" xfId="1013" xr:uid="{00000000-0005-0000-0000-0000F4030000}"/>
    <cellStyle name="_Titulní list_09_bur_podlažní_vestavby_SO 100 kom_Soupis prací" xfId="1014" xr:uid="{00000000-0005-0000-0000-0000F5030000}"/>
    <cellStyle name="_Titulní list_09_bur_podlažní_vestavby_SO 101 provizorní DZ" xfId="1015" xr:uid="{00000000-0005-0000-0000-0000F6030000}"/>
    <cellStyle name="_Titulní list_09_bur_podlažní_vestavby_SO 200" xfId="1016" xr:uid="{00000000-0005-0000-0000-0000F7030000}"/>
    <cellStyle name="_Titulní list_09_bur_podlažní_vestavby_Soupis prací_SO400 xls" xfId="1017" xr:uid="{00000000-0005-0000-0000-0000F8030000}"/>
    <cellStyle name="_Titulní list_09_buri_malby" xfId="1018" xr:uid="{00000000-0005-0000-0000-0000F9030000}"/>
    <cellStyle name="_Titulní list_09_buri_malby_rozpočet_" xfId="1019" xr:uid="{00000000-0005-0000-0000-0000FA030000}"/>
    <cellStyle name="_Titulní list_09_buri_malby_SO 100 kom_Soupis prací" xfId="1020" xr:uid="{00000000-0005-0000-0000-0000FB030000}"/>
    <cellStyle name="_Titulní list_09_buri_malby_SO 101 provizorní DZ" xfId="1021" xr:uid="{00000000-0005-0000-0000-0000FC030000}"/>
    <cellStyle name="_Titulní list_09_buri_malby_SO 200" xfId="1022" xr:uid="{00000000-0005-0000-0000-0000FD030000}"/>
    <cellStyle name="_Titulní list_09_buri_malby_Soupis prací_SO400 xls" xfId="1023" xr:uid="{00000000-0005-0000-0000-0000FE030000}"/>
    <cellStyle name="_Titulní list_09_buri_regaly" xfId="1024" xr:uid="{00000000-0005-0000-0000-0000FF030000}"/>
    <cellStyle name="_Titulní list_09_buri_regaly_rozpočet_" xfId="1025" xr:uid="{00000000-0005-0000-0000-000000040000}"/>
    <cellStyle name="_Titulní list_09_buri_regaly_SO 100 kom_Soupis prací" xfId="1026" xr:uid="{00000000-0005-0000-0000-000001040000}"/>
    <cellStyle name="_Titulní list_09_buri_regaly_SO 101 provizorní DZ" xfId="1027" xr:uid="{00000000-0005-0000-0000-000002040000}"/>
    <cellStyle name="_Titulní list_09_buri_regaly_SO 200" xfId="1028" xr:uid="{00000000-0005-0000-0000-000003040000}"/>
    <cellStyle name="_Titulní list_09_buri_regaly_Soupis prací_SO400 xls" xfId="1029" xr:uid="{00000000-0005-0000-0000-000004040000}"/>
    <cellStyle name="_Titulní list_09-13-zbytek" xfId="1030" xr:uid="{00000000-0005-0000-0000-000005040000}"/>
    <cellStyle name="_Titulní list_09-13-zbytek_6052_Úpravy v terminálu T3_RO_130124" xfId="1031" xr:uid="{00000000-0005-0000-0000-000006040000}"/>
    <cellStyle name="_Titulní list_09-13-zbytek_rozpočet_" xfId="1032" xr:uid="{00000000-0005-0000-0000-000007040000}"/>
    <cellStyle name="_Titulní list_09-13-zbytek_SO 100 kom_Soupis prací" xfId="1033" xr:uid="{00000000-0005-0000-0000-000008040000}"/>
    <cellStyle name="_Titulní list_09-13-zbytek_SO 101 provizorní DZ" xfId="1034" xr:uid="{00000000-0005-0000-0000-000009040000}"/>
    <cellStyle name="_Titulní list_09-13-zbytek_SO 200" xfId="1035" xr:uid="{00000000-0005-0000-0000-00000A040000}"/>
    <cellStyle name="_Titulní list_09-13-zbytek_Soupis prací_SO400 xls" xfId="1036" xr:uid="{00000000-0005-0000-0000-00000B040000}"/>
    <cellStyle name="_Titulní list_09-17" xfId="1037" xr:uid="{00000000-0005-0000-0000-00000C040000}"/>
    <cellStyle name="_Titulní list_09-17_6052_Úpravy v terminálu T3_RO_130124" xfId="1038" xr:uid="{00000000-0005-0000-0000-00000D040000}"/>
    <cellStyle name="_Titulní list_09-17_rozpočet_" xfId="1039" xr:uid="{00000000-0005-0000-0000-00000E040000}"/>
    <cellStyle name="_Titulní list_09-17_SO 100 kom_Soupis prací" xfId="1040" xr:uid="{00000000-0005-0000-0000-00000F040000}"/>
    <cellStyle name="_Titulní list_09-17_SO 101 provizorní DZ" xfId="1041" xr:uid="{00000000-0005-0000-0000-000010040000}"/>
    <cellStyle name="_Titulní list_09-17_SO 200" xfId="1042" xr:uid="{00000000-0005-0000-0000-000011040000}"/>
    <cellStyle name="_Titulní list_09-17_Soupis prací_SO400 xls" xfId="1043" xr:uid="{00000000-0005-0000-0000-000012040000}"/>
    <cellStyle name="_Titulní list_09-20" xfId="1044" xr:uid="{00000000-0005-0000-0000-000013040000}"/>
    <cellStyle name="_Titulní list_09-20_rozpočet_" xfId="1045" xr:uid="{00000000-0005-0000-0000-000014040000}"/>
    <cellStyle name="_Titulní list_09-20_SO 100 kom_Soupis prací" xfId="1046" xr:uid="{00000000-0005-0000-0000-000015040000}"/>
    <cellStyle name="_Titulní list_09-20_SO 101 provizorní DZ" xfId="1047" xr:uid="{00000000-0005-0000-0000-000016040000}"/>
    <cellStyle name="_Titulní list_09-20_SO 200" xfId="1048" xr:uid="{00000000-0005-0000-0000-000017040000}"/>
    <cellStyle name="_Titulní list_09-20_Soupis prací_SO400 xls" xfId="1049" xr:uid="{00000000-0005-0000-0000-000018040000}"/>
    <cellStyle name="_Titulní list_Rekapitulace SmCB" xfId="1050" xr:uid="{00000000-0005-0000-0000-000019040000}"/>
    <cellStyle name="_Titulní list_rozpočet_" xfId="1051" xr:uid="{00000000-0005-0000-0000-00001A040000}"/>
    <cellStyle name="_Titulní list_SO 000 Pozadavky investora" xfId="1052" xr:uid="{00000000-0005-0000-0000-00001B040000}"/>
    <cellStyle name="_Titulní list_SO 000-002" xfId="1053" xr:uid="{00000000-0005-0000-0000-00001C040000}"/>
    <cellStyle name="_Titulní list_SO 05 interiér propočet" xfId="1054" xr:uid="{00000000-0005-0000-0000-00001D040000}"/>
    <cellStyle name="_Titulní list_SO 05 interiér propočet_6052_Úpravy v terminálu T3_RO_130124" xfId="1055" xr:uid="{00000000-0005-0000-0000-00001E040000}"/>
    <cellStyle name="_Titulní list_SO 05 interiér propočet_rozpočet_" xfId="1056" xr:uid="{00000000-0005-0000-0000-00001F040000}"/>
    <cellStyle name="_Titulní list_SO 05 interiér propočet_SO 100 kom_Soupis prací" xfId="1057" xr:uid="{00000000-0005-0000-0000-000020040000}"/>
    <cellStyle name="_Titulní list_SO 05 interiér propočet_SO 101 provizorní DZ" xfId="1058" xr:uid="{00000000-0005-0000-0000-000021040000}"/>
    <cellStyle name="_Titulní list_SO 05 interiér propočet_SO 200" xfId="1059" xr:uid="{00000000-0005-0000-0000-000022040000}"/>
    <cellStyle name="_Titulní list_SO 05 interiér propočet_Soupis prací_SO400 xls" xfId="1060" xr:uid="{00000000-0005-0000-0000-000023040000}"/>
    <cellStyle name="_Titulní list_SO 05 střecha propočet" xfId="1061" xr:uid="{00000000-0005-0000-0000-000024040000}"/>
    <cellStyle name="_Titulní list_SO 05 střecha propočet_6052_Úpravy v terminálu T3_RO_130124" xfId="1062" xr:uid="{00000000-0005-0000-0000-000025040000}"/>
    <cellStyle name="_Titulní list_SO 05 střecha propočet_rozpočet_" xfId="1063" xr:uid="{00000000-0005-0000-0000-000026040000}"/>
    <cellStyle name="_Titulní list_SO 05 střecha propočet_SO 100 kom_Soupis prací" xfId="1064" xr:uid="{00000000-0005-0000-0000-000027040000}"/>
    <cellStyle name="_Titulní list_SO 05 střecha propočet_SO 101 provizorní DZ" xfId="1065" xr:uid="{00000000-0005-0000-0000-000028040000}"/>
    <cellStyle name="_Titulní list_SO 05 střecha propočet_SO 200" xfId="1066" xr:uid="{00000000-0005-0000-0000-000029040000}"/>
    <cellStyle name="_Titulní list_SO 05 střecha propočet_Soupis prací_SO400 xls" xfId="1067" xr:uid="{00000000-0005-0000-0000-00002A040000}"/>
    <cellStyle name="_Titulní list_SO 05 vzduchové sanační úpravy propočet" xfId="1068" xr:uid="{00000000-0005-0000-0000-00002B040000}"/>
    <cellStyle name="_Titulní list_SO 05 vzduchové sanační úpravy propočet_6052_Úpravy v terminálu T3_RO_130124" xfId="1069" xr:uid="{00000000-0005-0000-0000-00002C040000}"/>
    <cellStyle name="_Titulní list_SO 05 vzduchové sanační úpravy propočet_rozpočet_" xfId="1070" xr:uid="{00000000-0005-0000-0000-00002D040000}"/>
    <cellStyle name="_Titulní list_SO 05 vzduchové sanační úpravy propočet_SO 100 kom_Soupis prací" xfId="1071" xr:uid="{00000000-0005-0000-0000-00002E040000}"/>
    <cellStyle name="_Titulní list_SO 05 vzduchové sanační úpravy propočet_SO 101 provizorní DZ" xfId="1072" xr:uid="{00000000-0005-0000-0000-00002F040000}"/>
    <cellStyle name="_Titulní list_SO 05 vzduchové sanační úpravy propočet_SO 200" xfId="1073" xr:uid="{00000000-0005-0000-0000-000030040000}"/>
    <cellStyle name="_Titulní list_SO 05 vzduchové sanační úpravy propočet_Soupis prací_SO400 xls" xfId="1074" xr:uid="{00000000-0005-0000-0000-000031040000}"/>
    <cellStyle name="_Titulní list_SO 100 kom_Soupis prací" xfId="1075" xr:uid="{00000000-0005-0000-0000-000032040000}"/>
    <cellStyle name="_Titulní list_SO 100-199" xfId="1076" xr:uid="{00000000-0005-0000-0000-000033040000}"/>
    <cellStyle name="_Titulní list_SO 101 provizorní DZ" xfId="1077" xr:uid="{00000000-0005-0000-0000-000034040000}"/>
    <cellStyle name="_Titulní list_SO 20_stavba" xfId="1078" xr:uid="{00000000-0005-0000-0000-000035040000}"/>
    <cellStyle name="_Titulní list_SO 200" xfId="1079" xr:uid="{00000000-0005-0000-0000-000036040000}"/>
    <cellStyle name="_Titulní list_SO 200-220" xfId="1080" xr:uid="{00000000-0005-0000-0000-000037040000}"/>
    <cellStyle name="_Titulní list_SO 260-270" xfId="1081" xr:uid="{00000000-0005-0000-0000-000038040000}"/>
    <cellStyle name="_Titulní list_SO 300-330" xfId="1082" xr:uid="{00000000-0005-0000-0000-000039040000}"/>
    <cellStyle name="_Titulní list_SO 350-365" xfId="1083" xr:uid="{00000000-0005-0000-0000-00003A040000}"/>
    <cellStyle name="_Titulní list_SO 370" xfId="1084" xr:uid="{00000000-0005-0000-0000-00003B040000}"/>
    <cellStyle name="_Titulní list_SO 440-449" xfId="1085" xr:uid="{00000000-0005-0000-0000-00003C040000}"/>
    <cellStyle name="_Titulní list_SO 460-469" xfId="1086" xr:uid="{00000000-0005-0000-0000-00003D040000}"/>
    <cellStyle name="_Titulní list_SO 520-536" xfId="1087" xr:uid="{00000000-0005-0000-0000-00003E040000}"/>
    <cellStyle name="_Titulní list_SO 800-809" xfId="1088" xr:uid="{00000000-0005-0000-0000-00003F040000}"/>
    <cellStyle name="_Titulní list_Soupis prací_SO400 xls" xfId="1089" xr:uid="{00000000-0005-0000-0000-000040040000}"/>
    <cellStyle name="_Úprava" xfId="1090" xr:uid="{00000000-0005-0000-0000-000041040000}"/>
    <cellStyle name="_ZTI_rozpočet" xfId="1091" xr:uid="{00000000-0005-0000-0000-000042040000}"/>
    <cellStyle name="_ZTI_rozpočet_002_08_4914_002_01_09_17_002Technicka_specifikace_2etapa" xfId="1092" xr:uid="{00000000-0005-0000-0000-000043040000}"/>
    <cellStyle name="_ZTI_rozpočet_002_08_4914_002_01_09_17_002Technicka_specifikace_2etapa_6052_Úpravy v terminálu T3_RO_130124" xfId="1093" xr:uid="{00000000-0005-0000-0000-000044040000}"/>
    <cellStyle name="_ZTI_rozpočet_002_08_4914_002_01_09_17_002Technicka_specifikace_2etapa_rozpočet_" xfId="1094" xr:uid="{00000000-0005-0000-0000-000045040000}"/>
    <cellStyle name="_ZTI_rozpočet_002_08_4914_002_01_09_17_002Technicka_specifikace_2etapa_SO 100 kom_Soupis prací" xfId="1095" xr:uid="{00000000-0005-0000-0000-000046040000}"/>
    <cellStyle name="_ZTI_rozpočet_002_08_4914_002_01_09_17_002Technicka_specifikace_2etapa_SO 101 provizorní DZ" xfId="1096" xr:uid="{00000000-0005-0000-0000-000047040000}"/>
    <cellStyle name="_ZTI_rozpočet_002_08_4914_002_01_09_17_002Technicka_specifikace_2etapa_SO 200" xfId="1097" xr:uid="{00000000-0005-0000-0000-000048040000}"/>
    <cellStyle name="_ZTI_rozpočet_002_08_4914_002_01_09_17_002Technicka_specifikace_2etapa_Soupis prací_SO400 xls" xfId="1098" xr:uid="{00000000-0005-0000-0000-000049040000}"/>
    <cellStyle name="_ZTI_rozpočet_09-13-zbytek" xfId="1099" xr:uid="{00000000-0005-0000-0000-00004A040000}"/>
    <cellStyle name="_ZTI_rozpočet_09-13-zbytek_6052_Úpravy v terminálu T3_RO_130124" xfId="1100" xr:uid="{00000000-0005-0000-0000-00004B040000}"/>
    <cellStyle name="_ZTI_rozpočet_09-13-zbytek_rozpočet_" xfId="1101" xr:uid="{00000000-0005-0000-0000-00004C040000}"/>
    <cellStyle name="_ZTI_rozpočet_09-13-zbytek_SO 100 kom_Soupis prací" xfId="1102" xr:uid="{00000000-0005-0000-0000-00004D040000}"/>
    <cellStyle name="_ZTI_rozpočet_09-13-zbytek_SO 101 provizorní DZ" xfId="1103" xr:uid="{00000000-0005-0000-0000-00004E040000}"/>
    <cellStyle name="_ZTI_rozpočet_09-13-zbytek_SO 200" xfId="1104" xr:uid="{00000000-0005-0000-0000-00004F040000}"/>
    <cellStyle name="_ZTI_rozpočet_09-13-zbytek_Soupis prací_SO400 xls" xfId="1105" xr:uid="{00000000-0005-0000-0000-000050040000}"/>
    <cellStyle name="_ZTI_rozpočet_09-17" xfId="1106" xr:uid="{00000000-0005-0000-0000-000051040000}"/>
    <cellStyle name="_ZTI_rozpočet_09-17_6052_Úpravy v terminálu T3_RO_130124" xfId="1107" xr:uid="{00000000-0005-0000-0000-000052040000}"/>
    <cellStyle name="_ZTI_rozpočet_09-17_rozpočet_" xfId="1108" xr:uid="{00000000-0005-0000-0000-000053040000}"/>
    <cellStyle name="_ZTI_rozpočet_09-17_SO 100 kom_Soupis prací" xfId="1109" xr:uid="{00000000-0005-0000-0000-000054040000}"/>
    <cellStyle name="_ZTI_rozpočet_09-17_SO 101 provizorní DZ" xfId="1110" xr:uid="{00000000-0005-0000-0000-000055040000}"/>
    <cellStyle name="_ZTI_rozpočet_09-17_SO 200" xfId="1111" xr:uid="{00000000-0005-0000-0000-000056040000}"/>
    <cellStyle name="_ZTI_rozpočet_09-17_Soupis prací_SO400 xls" xfId="1112" xr:uid="{00000000-0005-0000-0000-000057040000}"/>
    <cellStyle name="_ZTI_rozpočet_SO 05 interiér propočet" xfId="1113" xr:uid="{00000000-0005-0000-0000-000058040000}"/>
    <cellStyle name="_ZTI_rozpočet_SO 05 interiér propočet_6052_Úpravy v terminálu T3_RO_130124" xfId="1114" xr:uid="{00000000-0005-0000-0000-000059040000}"/>
    <cellStyle name="_ZTI_rozpočet_SO 05 interiér propočet_rozpočet_" xfId="1115" xr:uid="{00000000-0005-0000-0000-00005A040000}"/>
    <cellStyle name="_ZTI_rozpočet_SO 05 interiér propočet_SO 100 kom_Soupis prací" xfId="1116" xr:uid="{00000000-0005-0000-0000-00005B040000}"/>
    <cellStyle name="_ZTI_rozpočet_SO 05 interiér propočet_SO 101 provizorní DZ" xfId="1117" xr:uid="{00000000-0005-0000-0000-00005C040000}"/>
    <cellStyle name="_ZTI_rozpočet_SO 05 interiér propočet_SO 200" xfId="1118" xr:uid="{00000000-0005-0000-0000-00005D040000}"/>
    <cellStyle name="_ZTI_rozpočet_SO 05 interiér propočet_Soupis prací_SO400 xls" xfId="1119" xr:uid="{00000000-0005-0000-0000-00005E040000}"/>
    <cellStyle name="_ZTI_rozpočet_SO 05 střecha propočet" xfId="1120" xr:uid="{00000000-0005-0000-0000-00005F040000}"/>
    <cellStyle name="_ZTI_rozpočet_SO 05 střecha propočet_6052_Úpravy v terminálu T3_RO_130124" xfId="1121" xr:uid="{00000000-0005-0000-0000-000060040000}"/>
    <cellStyle name="_ZTI_rozpočet_SO 05 střecha propočet_rozpočet_" xfId="1122" xr:uid="{00000000-0005-0000-0000-000061040000}"/>
    <cellStyle name="_ZTI_rozpočet_SO 05 střecha propočet_SO 100 kom_Soupis prací" xfId="1123" xr:uid="{00000000-0005-0000-0000-000062040000}"/>
    <cellStyle name="_ZTI_rozpočet_SO 05 střecha propočet_SO 101 provizorní DZ" xfId="1124" xr:uid="{00000000-0005-0000-0000-000063040000}"/>
    <cellStyle name="_ZTI_rozpočet_SO 05 střecha propočet_SO 200" xfId="1125" xr:uid="{00000000-0005-0000-0000-000064040000}"/>
    <cellStyle name="_ZTI_rozpočet_SO 05 střecha propočet_Soupis prací_SO400 xls" xfId="1126" xr:uid="{00000000-0005-0000-0000-000065040000}"/>
    <cellStyle name="_ZTI_rozpočet_SO 05 vzduchové sanační úpravy propočet" xfId="1127" xr:uid="{00000000-0005-0000-0000-000066040000}"/>
    <cellStyle name="_ZTI_rozpočet_SO 05 vzduchové sanační úpravy propočet_6052_Úpravy v terminálu T3_RO_130124" xfId="1128" xr:uid="{00000000-0005-0000-0000-000067040000}"/>
    <cellStyle name="_ZTI_rozpočet_SO 05 vzduchové sanační úpravy propočet_rozpočet_" xfId="1129" xr:uid="{00000000-0005-0000-0000-000068040000}"/>
    <cellStyle name="_ZTI_rozpočet_SO 05 vzduchové sanační úpravy propočet_SO 100 kom_Soupis prací" xfId="1130" xr:uid="{00000000-0005-0000-0000-000069040000}"/>
    <cellStyle name="_ZTI_rozpočet_SO 05 vzduchové sanační úpravy propočet_SO 101 provizorní DZ" xfId="1131" xr:uid="{00000000-0005-0000-0000-00006A040000}"/>
    <cellStyle name="_ZTI_rozpočet_SO 05 vzduchové sanační úpravy propočet_SO 200" xfId="1132" xr:uid="{00000000-0005-0000-0000-00006B040000}"/>
    <cellStyle name="_ZTI_rozpočet_SO 05 vzduchové sanační úpravy propočet_Soupis prací_SO400 xls" xfId="1133" xr:uid="{00000000-0005-0000-0000-00006C040000}"/>
    <cellStyle name="1" xfId="1134" xr:uid="{00000000-0005-0000-0000-00006D040000}"/>
    <cellStyle name="1 000 Kč_ELEKTRO doplněné K PŘEDÁNÍ-  MŠ Přímětická" xfId="1135" xr:uid="{00000000-0005-0000-0000-00006E040000}"/>
    <cellStyle name="1_002_08_4914_002_01_09_17_002Technicka_specifikace_2etapa" xfId="1136" xr:uid="{00000000-0005-0000-0000-00006F040000}"/>
    <cellStyle name="1_002_08_4914_002_01_09_17_002Technicka_specifikace_2etapa_6052_Úpravy v terminálu T3_RO_130124" xfId="1137" xr:uid="{00000000-0005-0000-0000-000070040000}"/>
    <cellStyle name="1_002_08_4914_002_01_09_17_002Technicka_specifikace_2etapa_rozpočet_" xfId="1138" xr:uid="{00000000-0005-0000-0000-000071040000}"/>
    <cellStyle name="1_002_08_4914_002_01_09_17_002Technicka_specifikace_2etapa_SO 100 kom_Soupis prací" xfId="1139" xr:uid="{00000000-0005-0000-0000-000072040000}"/>
    <cellStyle name="1_002_08_4914_002_01_09_17_002Technicka_specifikace_2etapa_SO 101 provizorní DZ" xfId="1140" xr:uid="{00000000-0005-0000-0000-000073040000}"/>
    <cellStyle name="1_002_08_4914_002_01_09_17_002Technicka_specifikace_2etapa_SO 200" xfId="1141" xr:uid="{00000000-0005-0000-0000-000074040000}"/>
    <cellStyle name="1_002_08_4914_002_01_09_17_002Technicka_specifikace_2etapa_Soupis prací_SO400 xls" xfId="1142" xr:uid="{00000000-0005-0000-0000-000075040000}"/>
    <cellStyle name="1_09-13-zbytek" xfId="1143" xr:uid="{00000000-0005-0000-0000-000076040000}"/>
    <cellStyle name="1_09-13-zbytek_6052_Úpravy v terminálu T3_RO_130124" xfId="1144" xr:uid="{00000000-0005-0000-0000-000077040000}"/>
    <cellStyle name="1_09-13-zbytek_rozpočet_" xfId="1145" xr:uid="{00000000-0005-0000-0000-000078040000}"/>
    <cellStyle name="1_09-13-zbytek_SO 100 kom_Soupis prací" xfId="1146" xr:uid="{00000000-0005-0000-0000-000079040000}"/>
    <cellStyle name="1_09-13-zbytek_SO 101 provizorní DZ" xfId="1147" xr:uid="{00000000-0005-0000-0000-00007A040000}"/>
    <cellStyle name="1_09-13-zbytek_SO 200" xfId="1148" xr:uid="{00000000-0005-0000-0000-00007B040000}"/>
    <cellStyle name="1_09-13-zbytek_Soupis prací_SO400 xls" xfId="1149" xr:uid="{00000000-0005-0000-0000-00007C040000}"/>
    <cellStyle name="1_09-17" xfId="1150" xr:uid="{00000000-0005-0000-0000-00007D040000}"/>
    <cellStyle name="1_09-17_6052_Úpravy v terminálu T3_RO_130124" xfId="1151" xr:uid="{00000000-0005-0000-0000-00007E040000}"/>
    <cellStyle name="1_09-17_rozpočet_" xfId="1152" xr:uid="{00000000-0005-0000-0000-00007F040000}"/>
    <cellStyle name="1_09-17_SO 100 kom_Soupis prací" xfId="1153" xr:uid="{00000000-0005-0000-0000-000080040000}"/>
    <cellStyle name="1_09-17_SO 101 provizorní DZ" xfId="1154" xr:uid="{00000000-0005-0000-0000-000081040000}"/>
    <cellStyle name="1_09-17_SO 200" xfId="1155" xr:uid="{00000000-0005-0000-0000-000082040000}"/>
    <cellStyle name="1_09-17_Soupis prací_SO400 xls" xfId="1156" xr:uid="{00000000-0005-0000-0000-000083040000}"/>
    <cellStyle name="1_SO 05 interiér propočet" xfId="1157" xr:uid="{00000000-0005-0000-0000-000084040000}"/>
    <cellStyle name="1_SO 05 interiér propočet_6052_Úpravy v terminálu T3_RO_130124" xfId="1158" xr:uid="{00000000-0005-0000-0000-000085040000}"/>
    <cellStyle name="1_SO 05 interiér propočet_rozpočet_" xfId="1159" xr:uid="{00000000-0005-0000-0000-000086040000}"/>
    <cellStyle name="1_SO 05 interiér propočet_SO 100 kom_Soupis prací" xfId="1160" xr:uid="{00000000-0005-0000-0000-000087040000}"/>
    <cellStyle name="1_SO 05 interiér propočet_SO 101 provizorní DZ" xfId="1161" xr:uid="{00000000-0005-0000-0000-000088040000}"/>
    <cellStyle name="1_SO 05 interiér propočet_SO 200" xfId="1162" xr:uid="{00000000-0005-0000-0000-000089040000}"/>
    <cellStyle name="1_SO 05 interiér propočet_Soupis prací_SO400 xls" xfId="1163" xr:uid="{00000000-0005-0000-0000-00008A040000}"/>
    <cellStyle name="1_SO 05 střecha propočet" xfId="1164" xr:uid="{00000000-0005-0000-0000-00008B040000}"/>
    <cellStyle name="1_SO 05 střecha propočet_6052_Úpravy v terminálu T3_RO_130124" xfId="1165" xr:uid="{00000000-0005-0000-0000-00008C040000}"/>
    <cellStyle name="1_SO 05 střecha propočet_rozpočet_" xfId="1166" xr:uid="{00000000-0005-0000-0000-00008D040000}"/>
    <cellStyle name="1_SO 05 střecha propočet_SO 100 kom_Soupis prací" xfId="1167" xr:uid="{00000000-0005-0000-0000-00008E040000}"/>
    <cellStyle name="1_SO 05 střecha propočet_SO 101 provizorní DZ" xfId="1168" xr:uid="{00000000-0005-0000-0000-00008F040000}"/>
    <cellStyle name="1_SO 05 střecha propočet_SO 200" xfId="1169" xr:uid="{00000000-0005-0000-0000-000090040000}"/>
    <cellStyle name="1_SO 05 střecha propočet_Soupis prací_SO400 xls" xfId="1170" xr:uid="{00000000-0005-0000-0000-000091040000}"/>
    <cellStyle name="1_SO 05 vzduchové sanační úpravy propočet" xfId="1171" xr:uid="{00000000-0005-0000-0000-000092040000}"/>
    <cellStyle name="1_SO 05 vzduchové sanační úpravy propočet_6052_Úpravy v terminálu T3_RO_130124" xfId="1172" xr:uid="{00000000-0005-0000-0000-000093040000}"/>
    <cellStyle name="1_SO 05 vzduchové sanační úpravy propočet_rozpočet_" xfId="1173" xr:uid="{00000000-0005-0000-0000-000094040000}"/>
    <cellStyle name="1_SO 05 vzduchové sanační úpravy propočet_SO 100 kom_Soupis prací" xfId="1174" xr:uid="{00000000-0005-0000-0000-000095040000}"/>
    <cellStyle name="1_SO 05 vzduchové sanační úpravy propočet_SO 101 provizorní DZ" xfId="1175" xr:uid="{00000000-0005-0000-0000-000096040000}"/>
    <cellStyle name="1_SO 05 vzduchové sanační úpravy propočet_SO 200" xfId="1176" xr:uid="{00000000-0005-0000-0000-000097040000}"/>
    <cellStyle name="1_SO 05 vzduchové sanační úpravy propočet_Soupis prací_SO400 xls" xfId="1177" xr:uid="{00000000-0005-0000-0000-000098040000}"/>
    <cellStyle name="20 % – Zvýraznění1 2" xfId="1178" xr:uid="{00000000-0005-0000-0000-000099040000}"/>
    <cellStyle name="20 % – Zvýraznění1 2 2" xfId="1179" xr:uid="{00000000-0005-0000-0000-00009A040000}"/>
    <cellStyle name="20 % – Zvýraznění2 2" xfId="1180" xr:uid="{00000000-0005-0000-0000-00009B040000}"/>
    <cellStyle name="20 % – Zvýraznění2 2 2" xfId="1181" xr:uid="{00000000-0005-0000-0000-00009C040000}"/>
    <cellStyle name="20 % – Zvýraznění3 2" xfId="1182" xr:uid="{00000000-0005-0000-0000-00009D040000}"/>
    <cellStyle name="20 % – Zvýraznění3 2 2" xfId="1183" xr:uid="{00000000-0005-0000-0000-00009E040000}"/>
    <cellStyle name="20 % – Zvýraznění4 2" xfId="1184" xr:uid="{00000000-0005-0000-0000-00009F040000}"/>
    <cellStyle name="20 % – Zvýraznění4 2 2" xfId="1185" xr:uid="{00000000-0005-0000-0000-0000A0040000}"/>
    <cellStyle name="20 % – Zvýraznění5 2" xfId="1186" xr:uid="{00000000-0005-0000-0000-0000A1040000}"/>
    <cellStyle name="20 % – Zvýraznění5 2 2" xfId="1187" xr:uid="{00000000-0005-0000-0000-0000A2040000}"/>
    <cellStyle name="20 % – Zvýraznění6 2" xfId="1188" xr:uid="{00000000-0005-0000-0000-0000A3040000}"/>
    <cellStyle name="20 % – Zvýraznění6 2 2" xfId="1189" xr:uid="{00000000-0005-0000-0000-0000A4040000}"/>
    <cellStyle name="40 % – Zvýraznění1 2" xfId="1190" xr:uid="{00000000-0005-0000-0000-0000A5040000}"/>
    <cellStyle name="40 % – Zvýraznění1 2 2" xfId="1191" xr:uid="{00000000-0005-0000-0000-0000A6040000}"/>
    <cellStyle name="40 % – Zvýraznění2 2" xfId="1192" xr:uid="{00000000-0005-0000-0000-0000A7040000}"/>
    <cellStyle name="40 % – Zvýraznění2 2 2" xfId="1193" xr:uid="{00000000-0005-0000-0000-0000A8040000}"/>
    <cellStyle name="40 % – Zvýraznění3 2" xfId="1194" xr:uid="{00000000-0005-0000-0000-0000A9040000}"/>
    <cellStyle name="40 % – Zvýraznění3 2 2" xfId="1195" xr:uid="{00000000-0005-0000-0000-0000AA040000}"/>
    <cellStyle name="40 % – Zvýraznění4 2" xfId="1196" xr:uid="{00000000-0005-0000-0000-0000AB040000}"/>
    <cellStyle name="40 % – Zvýraznění4 2 2" xfId="1197" xr:uid="{00000000-0005-0000-0000-0000AC040000}"/>
    <cellStyle name="40 % – Zvýraznění5 2" xfId="1198" xr:uid="{00000000-0005-0000-0000-0000AD040000}"/>
    <cellStyle name="40 % – Zvýraznění5 2 2" xfId="1199" xr:uid="{00000000-0005-0000-0000-0000AE040000}"/>
    <cellStyle name="40 % – Zvýraznění6 2" xfId="1200" xr:uid="{00000000-0005-0000-0000-0000AF040000}"/>
    <cellStyle name="40 % – Zvýraznění6 2 2" xfId="1201" xr:uid="{00000000-0005-0000-0000-0000B0040000}"/>
    <cellStyle name="40 % – Zvýraznění6 3" xfId="1202" xr:uid="{00000000-0005-0000-0000-0000B1040000}"/>
    <cellStyle name="60 % – Zvýraznění1 2" xfId="1203" xr:uid="{00000000-0005-0000-0000-0000B2040000}"/>
    <cellStyle name="60 % – Zvýraznění1 2 2" xfId="1204" xr:uid="{00000000-0005-0000-0000-0000B3040000}"/>
    <cellStyle name="60 % – Zvýraznění2 2" xfId="1205" xr:uid="{00000000-0005-0000-0000-0000B4040000}"/>
    <cellStyle name="60 % – Zvýraznění2 2 2" xfId="1206" xr:uid="{00000000-0005-0000-0000-0000B5040000}"/>
    <cellStyle name="60 % – Zvýraznění3 2" xfId="1207" xr:uid="{00000000-0005-0000-0000-0000B6040000}"/>
    <cellStyle name="60 % – Zvýraznění3 2 2" xfId="1208" xr:uid="{00000000-0005-0000-0000-0000B7040000}"/>
    <cellStyle name="60 % – Zvýraznění4 2" xfId="1209" xr:uid="{00000000-0005-0000-0000-0000B8040000}"/>
    <cellStyle name="60 % – Zvýraznění4 2 2" xfId="1210" xr:uid="{00000000-0005-0000-0000-0000B9040000}"/>
    <cellStyle name="60 % – Zvýraznění5 2" xfId="1211" xr:uid="{00000000-0005-0000-0000-0000BA040000}"/>
    <cellStyle name="60 % – Zvýraznění5 2 2" xfId="1212" xr:uid="{00000000-0005-0000-0000-0000BB040000}"/>
    <cellStyle name="60 % – Zvýraznění6 2" xfId="1213" xr:uid="{00000000-0005-0000-0000-0000BC040000}"/>
    <cellStyle name="60 % – Zvýraznění6 2 2" xfId="1214" xr:uid="{00000000-0005-0000-0000-0000BD040000}"/>
    <cellStyle name="Accent1" xfId="1215" xr:uid="{00000000-0005-0000-0000-0000BE040000}"/>
    <cellStyle name="Accent1 - 20%" xfId="1216" xr:uid="{00000000-0005-0000-0000-0000BF040000}"/>
    <cellStyle name="Accent1 - 40%" xfId="1217" xr:uid="{00000000-0005-0000-0000-0000C0040000}"/>
    <cellStyle name="Accent1 - 60%" xfId="1218" xr:uid="{00000000-0005-0000-0000-0000C1040000}"/>
    <cellStyle name="Accent2" xfId="1219" xr:uid="{00000000-0005-0000-0000-0000C2040000}"/>
    <cellStyle name="Accent2 - 20%" xfId="1220" xr:uid="{00000000-0005-0000-0000-0000C3040000}"/>
    <cellStyle name="Accent2 - 40%" xfId="1221" xr:uid="{00000000-0005-0000-0000-0000C4040000}"/>
    <cellStyle name="Accent2 - 60%" xfId="1222" xr:uid="{00000000-0005-0000-0000-0000C5040000}"/>
    <cellStyle name="Accent3" xfId="1223" xr:uid="{00000000-0005-0000-0000-0000C6040000}"/>
    <cellStyle name="Accent3 - 20%" xfId="1224" xr:uid="{00000000-0005-0000-0000-0000C7040000}"/>
    <cellStyle name="Accent3 - 40%" xfId="1225" xr:uid="{00000000-0005-0000-0000-0000C8040000}"/>
    <cellStyle name="Accent3 - 60%" xfId="1226" xr:uid="{00000000-0005-0000-0000-0000C9040000}"/>
    <cellStyle name="Accent4" xfId="1227" xr:uid="{00000000-0005-0000-0000-0000CA040000}"/>
    <cellStyle name="Accent4 - 20%" xfId="1228" xr:uid="{00000000-0005-0000-0000-0000CB040000}"/>
    <cellStyle name="Accent4 - 40%" xfId="1229" xr:uid="{00000000-0005-0000-0000-0000CC040000}"/>
    <cellStyle name="Accent4 - 60%" xfId="1230" xr:uid="{00000000-0005-0000-0000-0000CD040000}"/>
    <cellStyle name="Accent5" xfId="1231" xr:uid="{00000000-0005-0000-0000-0000CE040000}"/>
    <cellStyle name="Accent5 - 20%" xfId="1232" xr:uid="{00000000-0005-0000-0000-0000CF040000}"/>
    <cellStyle name="Accent5 - 40%" xfId="1233" xr:uid="{00000000-0005-0000-0000-0000D0040000}"/>
    <cellStyle name="Accent5 - 60%" xfId="1234" xr:uid="{00000000-0005-0000-0000-0000D1040000}"/>
    <cellStyle name="Accent6" xfId="1235" xr:uid="{00000000-0005-0000-0000-0000D2040000}"/>
    <cellStyle name="Accent6 - 20%" xfId="1236" xr:uid="{00000000-0005-0000-0000-0000D3040000}"/>
    <cellStyle name="Accent6 - 40%" xfId="1237" xr:uid="{00000000-0005-0000-0000-0000D4040000}"/>
    <cellStyle name="Accent6 - 60%" xfId="1238" xr:uid="{00000000-0005-0000-0000-0000D5040000}"/>
    <cellStyle name="Bad" xfId="1239" xr:uid="{00000000-0005-0000-0000-0000D6040000}"/>
    <cellStyle name="Calculation" xfId="1240" xr:uid="{00000000-0005-0000-0000-0000D7040000}"/>
    <cellStyle name="cárkyd" xfId="1241" xr:uid="{00000000-0005-0000-0000-0000D8040000}"/>
    <cellStyle name="cary" xfId="1242" xr:uid="{00000000-0005-0000-0000-0000D9040000}"/>
    <cellStyle name="Celkem 2" xfId="1243" xr:uid="{00000000-0005-0000-0000-0000DA040000}"/>
    <cellStyle name="Celkem 2 2" xfId="1244" xr:uid="{00000000-0005-0000-0000-0000DB040000}"/>
    <cellStyle name="Čárka 2" xfId="1245" xr:uid="{00000000-0005-0000-0000-0000DC040000}"/>
    <cellStyle name="Čárka 2 2" xfId="1479" xr:uid="{00000000-0005-0000-0000-0000DC040000}"/>
    <cellStyle name="čárky [0]_15sin;18sit" xfId="1246" xr:uid="{00000000-0005-0000-0000-0000DD040000}"/>
    <cellStyle name="čárky 2" xfId="1247" xr:uid="{00000000-0005-0000-0000-0000DE040000}"/>
    <cellStyle name="čárky 2 2" xfId="1480" xr:uid="{00000000-0005-0000-0000-0000DE040000}"/>
    <cellStyle name="číslo" xfId="1248" xr:uid="{00000000-0005-0000-0000-0000DF040000}"/>
    <cellStyle name="Dezimal [0]_--&gt;2-1" xfId="1249" xr:uid="{00000000-0005-0000-0000-0000E0040000}"/>
    <cellStyle name="Dezimal_--&gt;2-1" xfId="1250" xr:uid="{00000000-0005-0000-0000-0000E1040000}"/>
    <cellStyle name="Dziesiętny [0]_laroux" xfId="1251" xr:uid="{00000000-0005-0000-0000-0000E2040000}"/>
    <cellStyle name="Dziesiętny_laroux" xfId="1252" xr:uid="{00000000-0005-0000-0000-0000E3040000}"/>
    <cellStyle name="Emphasis 1" xfId="1253" xr:uid="{00000000-0005-0000-0000-0000E4040000}"/>
    <cellStyle name="Emphasis 2" xfId="1254" xr:uid="{00000000-0005-0000-0000-0000E5040000}"/>
    <cellStyle name="Emphasis 3" xfId="1255" xr:uid="{00000000-0005-0000-0000-0000E6040000}"/>
    <cellStyle name="Firma" xfId="1256" xr:uid="{00000000-0005-0000-0000-0000E7040000}"/>
    <cellStyle name="Good" xfId="1257" xr:uid="{00000000-0005-0000-0000-0000E8040000}"/>
    <cellStyle name="Heading 1" xfId="1258" xr:uid="{00000000-0005-0000-0000-0000E9040000}"/>
    <cellStyle name="Heading 2" xfId="1259" xr:uid="{00000000-0005-0000-0000-0000EA040000}"/>
    <cellStyle name="Heading 3" xfId="1260" xr:uid="{00000000-0005-0000-0000-0000EB040000}"/>
    <cellStyle name="Heading 4" xfId="1261" xr:uid="{00000000-0005-0000-0000-0000EC040000}"/>
    <cellStyle name="Hlavní nadpis" xfId="1262" xr:uid="{00000000-0005-0000-0000-0000ED040000}"/>
    <cellStyle name="Hypertextový odkaz 2" xfId="1263" xr:uid="{00000000-0005-0000-0000-0000EE040000}"/>
    <cellStyle name="Hypertextový odkaz 2 2" xfId="1264" xr:uid="{00000000-0005-0000-0000-0000EF040000}"/>
    <cellStyle name="Hypertextový odkaz 2_Rozpočet_ stavba_koupaliště Luka" xfId="1265" xr:uid="{00000000-0005-0000-0000-0000F0040000}"/>
    <cellStyle name="Check Cell" xfId="1266" xr:uid="{00000000-0005-0000-0000-0000F1040000}"/>
    <cellStyle name="Chybně 2" xfId="1267" xr:uid="{00000000-0005-0000-0000-0000F2040000}"/>
    <cellStyle name="Chybně 2 2" xfId="1268" xr:uid="{00000000-0005-0000-0000-0000F3040000}"/>
    <cellStyle name="Input" xfId="1269" xr:uid="{00000000-0005-0000-0000-0000F4040000}"/>
    <cellStyle name="Jednotka" xfId="1270" xr:uid="{00000000-0005-0000-0000-0000F5040000}"/>
    <cellStyle name="Kontrolní buňka 2" xfId="1271" xr:uid="{00000000-0005-0000-0000-0000F6040000}"/>
    <cellStyle name="Kontrolní buňka 2 2" xfId="1272" xr:uid="{00000000-0005-0000-0000-0000F7040000}"/>
    <cellStyle name="Kontrolní buňka 2_Rozpočet_ stavba_koupaliště Luka" xfId="1273" xr:uid="{00000000-0005-0000-0000-0000F8040000}"/>
    <cellStyle name="lehký dolní okraj" xfId="1274" xr:uid="{00000000-0005-0000-0000-0000F9040000}"/>
    <cellStyle name="Linked Cell" xfId="1275" xr:uid="{00000000-0005-0000-0000-0000FA040000}"/>
    <cellStyle name="měny 2" xfId="1276" xr:uid="{00000000-0005-0000-0000-0000FB040000}"/>
    <cellStyle name="měny 2 2" xfId="1481" xr:uid="{00000000-0005-0000-0000-0000FB040000}"/>
    <cellStyle name="množství" xfId="1277" xr:uid="{00000000-0005-0000-0000-0000FC040000}"/>
    <cellStyle name="Nadpis 1 2" xfId="1278" xr:uid="{00000000-0005-0000-0000-0000FD040000}"/>
    <cellStyle name="Nadpis 1 2 2" xfId="1279" xr:uid="{00000000-0005-0000-0000-0000FE040000}"/>
    <cellStyle name="Nadpis 2 2" xfId="1280" xr:uid="{00000000-0005-0000-0000-0000FF040000}"/>
    <cellStyle name="Nadpis 2 2 2" xfId="1281" xr:uid="{00000000-0005-0000-0000-000000050000}"/>
    <cellStyle name="Nadpis 2 2_Rozpočet_ stavba_koupaliště Luka" xfId="1282" xr:uid="{00000000-0005-0000-0000-000001050000}"/>
    <cellStyle name="Nadpis 3 2" xfId="1283" xr:uid="{00000000-0005-0000-0000-000002050000}"/>
    <cellStyle name="Nadpis 3 2 2" xfId="1284" xr:uid="{00000000-0005-0000-0000-000003050000}"/>
    <cellStyle name="Nadpis 4 2" xfId="1285" xr:uid="{00000000-0005-0000-0000-000004050000}"/>
    <cellStyle name="Nadpis 4 2 2" xfId="1286" xr:uid="{00000000-0005-0000-0000-000005050000}"/>
    <cellStyle name="Nadpis1" xfId="1287" xr:uid="{00000000-0005-0000-0000-000006050000}"/>
    <cellStyle name="Nadpis1 1" xfId="1288" xr:uid="{00000000-0005-0000-0000-000007050000}"/>
    <cellStyle name="Nadpis1 2" xfId="1289" xr:uid="{00000000-0005-0000-0000-000008050000}"/>
    <cellStyle name="Naklady" xfId="1290" xr:uid="{00000000-0005-0000-0000-000009050000}"/>
    <cellStyle name="Název 2" xfId="1291" xr:uid="{00000000-0005-0000-0000-00000A050000}"/>
    <cellStyle name="Název 2 2" xfId="1292" xr:uid="{00000000-0005-0000-0000-00000B050000}"/>
    <cellStyle name="Neutral" xfId="1293" xr:uid="{00000000-0005-0000-0000-00000C050000}"/>
    <cellStyle name="Neutrální 2" xfId="1294" xr:uid="{00000000-0005-0000-0000-00000D050000}"/>
    <cellStyle name="Neutrální 2 2" xfId="1295" xr:uid="{00000000-0005-0000-0000-00000E050000}"/>
    <cellStyle name="Normální" xfId="0" builtinId="0"/>
    <cellStyle name="Normální 10" xfId="1296" xr:uid="{00000000-0005-0000-0000-000010050000}"/>
    <cellStyle name="Normální 11" xfId="1297" xr:uid="{00000000-0005-0000-0000-000011050000}"/>
    <cellStyle name="Normální 12" xfId="1394" xr:uid="{00000000-0005-0000-0000-000012050000}"/>
    <cellStyle name="normální 2" xfId="1298" xr:uid="{00000000-0005-0000-0000-000013050000}"/>
    <cellStyle name="Normální 2 2" xfId="1299" xr:uid="{00000000-0005-0000-0000-000014050000}"/>
    <cellStyle name="normální 2 2 2" xfId="1300" xr:uid="{00000000-0005-0000-0000-000015050000}"/>
    <cellStyle name="normální 2 2_5903_G5_002_Oceneny soupis praci_rev1" xfId="1301" xr:uid="{00000000-0005-0000-0000-000016050000}"/>
    <cellStyle name="Normální 2 3" xfId="1302" xr:uid="{00000000-0005-0000-0000-000017050000}"/>
    <cellStyle name="normální 2_10_soupis_praci" xfId="1303" xr:uid="{00000000-0005-0000-0000-000018050000}"/>
    <cellStyle name="normální 3" xfId="1304" xr:uid="{00000000-0005-0000-0000-000019050000}"/>
    <cellStyle name="normální 3 2" xfId="1305" xr:uid="{00000000-0005-0000-0000-00001A050000}"/>
    <cellStyle name="normální 3 3" xfId="1306" xr:uid="{00000000-0005-0000-0000-00001B050000}"/>
    <cellStyle name="normální 3 3 2" xfId="1307" xr:uid="{00000000-0005-0000-0000-00001C050000}"/>
    <cellStyle name="Normální 3_10_soupis_praci" xfId="1308" xr:uid="{00000000-0005-0000-0000-00001D050000}"/>
    <cellStyle name="normální 39" xfId="1309" xr:uid="{00000000-0005-0000-0000-00001E050000}"/>
    <cellStyle name="Normální 4" xfId="1310" xr:uid="{00000000-0005-0000-0000-00001F050000}"/>
    <cellStyle name="Normální 5" xfId="1311" xr:uid="{00000000-0005-0000-0000-000020050000}"/>
    <cellStyle name="Normální 6" xfId="1312" xr:uid="{00000000-0005-0000-0000-000021050000}"/>
    <cellStyle name="Normální 7" xfId="1313" xr:uid="{00000000-0005-0000-0000-000022050000}"/>
    <cellStyle name="Normální 8" xfId="1314" xr:uid="{00000000-0005-0000-0000-000023050000}"/>
    <cellStyle name="Normální 9" xfId="1315" xr:uid="{00000000-0005-0000-0000-000024050000}"/>
    <cellStyle name="normální_002_ROZP_OCENENY_VV_upr08-2010" xfId="1316" xr:uid="{00000000-0005-0000-0000-000025050000}"/>
    <cellStyle name="normální_10_soupis_praci" xfId="1317" xr:uid="{00000000-0005-0000-0000-000026050000}"/>
    <cellStyle name="normální_Klementinum 2.etapa rozpočet_2010-05" xfId="1318" xr:uid="{00000000-0005-0000-0000-000027050000}"/>
    <cellStyle name="normální_Mobil_502Roz" xfId="1319" xr:uid="{00000000-0005-0000-0000-000028050000}"/>
    <cellStyle name="normální_Oceneny_soupis_praci_SN_20140211" xfId="1320" xr:uid="{00000000-0005-0000-0000-000029050000}"/>
    <cellStyle name="normální_SO 05 fasáda propočet" xfId="1321" xr:uid="{00000000-0005-0000-0000-00002A050000}"/>
    <cellStyle name="normální_SO 05 fasáda propočet_SO 100 kom_Soupis prací" xfId="1322" xr:uid="{00000000-0005-0000-0000-00002B050000}"/>
    <cellStyle name="normální_SROV Nám Míru - HOFA" xfId="1323" xr:uid="{00000000-0005-0000-0000-00002C050000}"/>
    <cellStyle name="normální_Stavba_" xfId="1324" xr:uid="{00000000-0005-0000-0000-00002D050000}"/>
    <cellStyle name="normální_Troja" xfId="1325" xr:uid="{00000000-0005-0000-0000-00002E050000}"/>
    <cellStyle name="Normalny_Ceny jedn" xfId="1326" xr:uid="{00000000-0005-0000-0000-00002F050000}"/>
    <cellStyle name="Note" xfId="1327" xr:uid="{00000000-0005-0000-0000-000030050000}"/>
    <cellStyle name="Output" xfId="1328" xr:uid="{00000000-0005-0000-0000-000031050000}"/>
    <cellStyle name="Podnadpis" xfId="1329" xr:uid="{00000000-0005-0000-0000-000032050000}"/>
    <cellStyle name="Položka" xfId="1330" xr:uid="{00000000-0005-0000-0000-000033050000}"/>
    <cellStyle name="Poznámka 2" xfId="1331" xr:uid="{00000000-0005-0000-0000-000034050000}"/>
    <cellStyle name="procent 2" xfId="1332" xr:uid="{00000000-0005-0000-0000-000035050000}"/>
    <cellStyle name="Propojená buňka 2" xfId="1333" xr:uid="{00000000-0005-0000-0000-000036050000}"/>
    <cellStyle name="Propojená buňka 2 2" xfId="1334" xr:uid="{00000000-0005-0000-0000-000037050000}"/>
    <cellStyle name="Propojená buňka 2_Rozpočet_ stavba_koupaliště Luka" xfId="1335" xr:uid="{00000000-0005-0000-0000-000038050000}"/>
    <cellStyle name="Sheet Title" xfId="1336" xr:uid="{00000000-0005-0000-0000-000039050000}"/>
    <cellStyle name="Specifikace" xfId="1337" xr:uid="{00000000-0005-0000-0000-00003A050000}"/>
    <cellStyle name="Správně 2" xfId="1338" xr:uid="{00000000-0005-0000-0000-00003B050000}"/>
    <cellStyle name="Správně 2 2" xfId="1339" xr:uid="{00000000-0005-0000-0000-00003C050000}"/>
    <cellStyle name="Standard_--&gt;2-1" xfId="1340" xr:uid="{00000000-0005-0000-0000-00003D050000}"/>
    <cellStyle name="Stín+tučně" xfId="1341" xr:uid="{00000000-0005-0000-0000-00003E050000}"/>
    <cellStyle name="Stín+tučně+velké písmo" xfId="1342" xr:uid="{00000000-0005-0000-0000-00003F050000}"/>
    <cellStyle name="Styl 1" xfId="1343" xr:uid="{00000000-0005-0000-0000-000040050000}"/>
    <cellStyle name="Styl 1 11" xfId="1344" xr:uid="{00000000-0005-0000-0000-000041050000}"/>
    <cellStyle name="Styl 1 14" xfId="1345" xr:uid="{00000000-0005-0000-0000-000042050000}"/>
    <cellStyle name="Styl 1 2" xfId="1346" xr:uid="{00000000-0005-0000-0000-000043050000}"/>
    <cellStyle name="Styl 1 2 2" xfId="1347" xr:uid="{00000000-0005-0000-0000-000044050000}"/>
    <cellStyle name="Styl 1 2_Rozpočet_ stavba_koupaliště Luka" xfId="1348" xr:uid="{00000000-0005-0000-0000-000045050000}"/>
    <cellStyle name="Styl 1 23" xfId="1349" xr:uid="{00000000-0005-0000-0000-000046050000}"/>
    <cellStyle name="Styl 1 24" xfId="1350" xr:uid="{00000000-0005-0000-0000-000047050000}"/>
    <cellStyle name="Styl 1 25" xfId="1351" xr:uid="{00000000-0005-0000-0000-000048050000}"/>
    <cellStyle name="Styl 1 26" xfId="1352" xr:uid="{00000000-0005-0000-0000-000049050000}"/>
    <cellStyle name="Styl 1 27" xfId="1353" xr:uid="{00000000-0005-0000-0000-00004A050000}"/>
    <cellStyle name="Styl 1 28" xfId="1354" xr:uid="{00000000-0005-0000-0000-00004B050000}"/>
    <cellStyle name="Styl 1 3" xfId="1355" xr:uid="{00000000-0005-0000-0000-00004C050000}"/>
    <cellStyle name="Styl 1_10_soupis_praci" xfId="1356" xr:uid="{00000000-0005-0000-0000-00004D050000}"/>
    <cellStyle name="Suma" xfId="1357" xr:uid="{00000000-0005-0000-0000-00004E050000}"/>
    <cellStyle name="Text upozornění 2" xfId="1358" xr:uid="{00000000-0005-0000-0000-00004F050000}"/>
    <cellStyle name="Text upozornění 2 2" xfId="1359" xr:uid="{00000000-0005-0000-0000-000050050000}"/>
    <cellStyle name="textový" xfId="1360" xr:uid="{00000000-0005-0000-0000-000051050000}"/>
    <cellStyle name="Tučně" xfId="1361" xr:uid="{00000000-0005-0000-0000-000052050000}"/>
    <cellStyle name="TYP ŘÁDKU_2" xfId="1362" xr:uid="{00000000-0005-0000-0000-000053050000}"/>
    <cellStyle name="Vstup 2" xfId="1363" xr:uid="{00000000-0005-0000-0000-000054050000}"/>
    <cellStyle name="Vstup 2 2" xfId="1364" xr:uid="{00000000-0005-0000-0000-000055050000}"/>
    <cellStyle name="Vstup 2_Rozpočet_ stavba_koupaliště Luka" xfId="1365" xr:uid="{00000000-0005-0000-0000-000056050000}"/>
    <cellStyle name="Výpočet 2" xfId="1366" xr:uid="{00000000-0005-0000-0000-000057050000}"/>
    <cellStyle name="Výpočet 2 2" xfId="1367" xr:uid="{00000000-0005-0000-0000-000058050000}"/>
    <cellStyle name="Výpočet 2_Rozpočet_ stavba_koupaliště Luka" xfId="1368" xr:uid="{00000000-0005-0000-0000-000059050000}"/>
    <cellStyle name="Výstup 2" xfId="1369" xr:uid="{00000000-0005-0000-0000-00005A050000}"/>
    <cellStyle name="Výstup 2 2" xfId="1370" xr:uid="{00000000-0005-0000-0000-00005B050000}"/>
    <cellStyle name="Výstup 2_Rozpočet_ stavba_koupaliště Luka" xfId="1371" xr:uid="{00000000-0005-0000-0000-00005C050000}"/>
    <cellStyle name="Vysvětlující text 2" xfId="1372" xr:uid="{00000000-0005-0000-0000-00005D050000}"/>
    <cellStyle name="Vysvětlující text 2 2" xfId="1373" xr:uid="{00000000-0005-0000-0000-00005E050000}"/>
    <cellStyle name="Währung [0]_--&gt;2-1" xfId="1374" xr:uid="{00000000-0005-0000-0000-00005F050000}"/>
    <cellStyle name="Währung_--&gt;2-1" xfId="1375" xr:uid="{00000000-0005-0000-0000-000060050000}"/>
    <cellStyle name="Walutowy [0]_laroux" xfId="1376" xr:uid="{00000000-0005-0000-0000-000061050000}"/>
    <cellStyle name="Walutowy_laroux" xfId="1377" xr:uid="{00000000-0005-0000-0000-000062050000}"/>
    <cellStyle name="Wהhrung [0]_--&gt;2-1" xfId="1378" xr:uid="{00000000-0005-0000-0000-000063050000}"/>
    <cellStyle name="Wהhrung_--&gt;2-1" xfId="1379" xr:uid="{00000000-0005-0000-0000-000064050000}"/>
    <cellStyle name="základní" xfId="1380" xr:uid="{00000000-0005-0000-0000-000065050000}"/>
    <cellStyle name="Zvýraznění 1 2" xfId="1381" xr:uid="{00000000-0005-0000-0000-000066050000}"/>
    <cellStyle name="Zvýraznění 1 2 2" xfId="1382" xr:uid="{00000000-0005-0000-0000-000067050000}"/>
    <cellStyle name="Zvýraznění 2 2" xfId="1383" xr:uid="{00000000-0005-0000-0000-000068050000}"/>
    <cellStyle name="Zvýraznění 2 2 2" xfId="1384" xr:uid="{00000000-0005-0000-0000-000069050000}"/>
    <cellStyle name="Zvýraznění 3 2" xfId="1385" xr:uid="{00000000-0005-0000-0000-00006A050000}"/>
    <cellStyle name="Zvýraznění 3 2 2" xfId="1386" xr:uid="{00000000-0005-0000-0000-00006B050000}"/>
    <cellStyle name="Zvýraznění 4 2" xfId="1387" xr:uid="{00000000-0005-0000-0000-00006C050000}"/>
    <cellStyle name="Zvýraznění 4 2 2" xfId="1388" xr:uid="{00000000-0005-0000-0000-00006D050000}"/>
    <cellStyle name="Zvýraznění 5 2" xfId="1389" xr:uid="{00000000-0005-0000-0000-00006E050000}"/>
    <cellStyle name="Zvýraznění 5 2 2" xfId="1390" xr:uid="{00000000-0005-0000-0000-00006F050000}"/>
    <cellStyle name="Zvýraznění 6 2" xfId="1391" xr:uid="{00000000-0005-0000-0000-000070050000}"/>
    <cellStyle name="Zvýraznění 6 2 2" xfId="1392" xr:uid="{00000000-0005-0000-0000-000071050000}"/>
    <cellStyle name="Zvýrazni" xfId="1393" xr:uid="{00000000-0005-0000-0000-000072050000}"/>
  </cellStyles>
  <dxfs count="76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5989_HZ_REPY_ROZPOCET\12_001\PODKLADY\HZ_Repy_RO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/&#269;.%2041%20Zelen&#253;%20ostrov%20roz.%20rozpo&#269;tu%20na%20DC%20(bez%20list.%20v&#253;stupu)/Rozpo&#269;et%20stavby%20dle%20DC/sa_SO51_4_vv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_Akce/3130_Jedli&#269;k&#367;v%20&#250;stav/V&#253;stupy_2/RO_Dostavba%20Jedli&#269;kova%20&#250;stavu%20a%20&#353;kol%20-%20II.etap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4%20Ilbau\10.12.99%20Ilbau.%20Summary%20bill%20of%20quantiti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6\jola\WINDOWS\TEMP\Oferta%20-%20za&#322;.%2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1%20Exbud\13.12.99.%20Exbud.%20List%20of%20unit%20rates.%20nr%209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Všeobecné podmínky"/>
      <sheetName val="Rekapitulace"/>
      <sheetName val="SO 00 - Všeobecné práce"/>
      <sheetName val="SO 01 - Objekt HZ"/>
      <sheetName val="SO 01 - ZTI"/>
      <sheetName val="SO 01 - Vytápění"/>
      <sheetName val="SO 01 - VZT"/>
      <sheetName val="SO 01 - Stlačený vzduch"/>
      <sheetName val="SO 01 - Silnoproud"/>
      <sheetName val="SO 01 - Slaboproud"/>
      <sheetName val="SO 02 - Oplocení"/>
      <sheetName val="IO 100 - Areálové komunikace"/>
      <sheetName val="IO 300, 410, 420, 510 a IO 520"/>
      <sheetName val="IO 430, IO 440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70"/>
  <sheetViews>
    <sheetView showGridLines="0" view="pageBreakPreview" zoomScaleNormal="100" zoomScaleSheetLayoutView="100" workbookViewId="0">
      <selection activeCell="B4" sqref="B4"/>
    </sheetView>
  </sheetViews>
  <sheetFormatPr defaultColWidth="10.6640625" defaultRowHeight="12.75"/>
  <cols>
    <col min="1" max="1" width="4" style="82" customWidth="1"/>
    <col min="2" max="2" width="2.6640625" style="92" customWidth="1"/>
    <col min="3" max="3" width="5.6640625" style="78" bestFit="1" customWidth="1"/>
    <col min="4" max="4" width="5.1640625" style="78" customWidth="1"/>
    <col min="5" max="5" width="31.83203125" style="78" customWidth="1"/>
    <col min="6" max="6" width="6.5" style="78" customWidth="1"/>
    <col min="7" max="7" width="21.6640625" style="78" customWidth="1"/>
    <col min="8" max="8" width="17.83203125" style="81" customWidth="1"/>
    <col min="9" max="9" width="23" style="78" customWidth="1"/>
    <col min="10" max="10" width="2.6640625" style="82" hidden="1" customWidth="1"/>
    <col min="11" max="11" width="0.83203125" style="82" customWidth="1"/>
    <col min="12" max="12" width="3.33203125" style="82" customWidth="1"/>
    <col min="13" max="13" width="14.5" style="82" bestFit="1" customWidth="1"/>
    <col min="14" max="16384" width="10.6640625" style="82"/>
  </cols>
  <sheetData>
    <row r="1" spans="2:18" ht="26.1" customHeight="1">
      <c r="B1" s="77"/>
      <c r="D1" s="79"/>
      <c r="E1" s="201" t="s">
        <v>43</v>
      </c>
      <c r="F1" s="199"/>
      <c r="G1" s="80"/>
    </row>
    <row r="2" spans="2:18" ht="26.1" customHeight="1">
      <c r="B2" s="83"/>
      <c r="C2" s="84"/>
      <c r="D2" s="200" t="s">
        <v>97</v>
      </c>
      <c r="E2" s="85"/>
      <c r="F2" s="80"/>
      <c r="G2" s="80"/>
    </row>
    <row r="3" spans="2:18" ht="21" customHeight="1">
      <c r="B3" s="86"/>
      <c r="C3" s="87"/>
      <c r="D3" s="88"/>
      <c r="E3" s="80"/>
      <c r="F3" s="80"/>
      <c r="G3" s="80"/>
    </row>
    <row r="4" spans="2:18" ht="20.100000000000001" customHeight="1">
      <c r="B4" s="89"/>
      <c r="G4" s="90"/>
      <c r="I4" s="91"/>
    </row>
    <row r="5" spans="2:18" ht="9.75" customHeight="1" thickBot="1">
      <c r="C5" s="92"/>
      <c r="D5" s="92"/>
      <c r="E5" s="92"/>
      <c r="F5" s="92"/>
      <c r="G5" s="92"/>
      <c r="H5" s="93"/>
      <c r="I5" s="92"/>
    </row>
    <row r="6" spans="2:18" s="102" customFormat="1" ht="17.100000000000001" customHeight="1" thickBot="1">
      <c r="B6" s="94"/>
      <c r="C6" s="95"/>
      <c r="D6" s="96" t="s">
        <v>44</v>
      </c>
      <c r="E6" s="97"/>
      <c r="F6" s="98"/>
      <c r="G6" s="99"/>
      <c r="H6" s="100"/>
      <c r="I6" s="101" t="s">
        <v>45</v>
      </c>
    </row>
    <row r="7" spans="2:18" s="110" customFormat="1" ht="12.75" customHeight="1" thickTop="1">
      <c r="B7" s="103"/>
      <c r="C7" s="104"/>
      <c r="D7" s="105"/>
      <c r="E7" s="106"/>
      <c r="F7" s="107"/>
      <c r="G7" s="108"/>
      <c r="H7" s="108"/>
      <c r="I7" s="109"/>
    </row>
    <row r="8" spans="2:18" s="102" customFormat="1" ht="16.5" customHeight="1">
      <c r="B8" s="111"/>
      <c r="C8" s="118" t="s">
        <v>62</v>
      </c>
      <c r="D8" s="112" t="s">
        <v>60</v>
      </c>
      <c r="E8" s="113"/>
      <c r="F8" s="114"/>
      <c r="G8" s="108"/>
      <c r="H8" s="115"/>
      <c r="I8" s="116"/>
    </row>
    <row r="9" spans="2:18" s="110" customFormat="1" ht="14.25" customHeight="1">
      <c r="B9" s="117"/>
      <c r="C9" s="118"/>
      <c r="D9" s="119" t="str">
        <f>SO_101!C2</f>
        <v>Březová - dostavba obce - komunikace</v>
      </c>
      <c r="E9" s="106"/>
      <c r="F9" s="107"/>
      <c r="G9" s="120"/>
      <c r="H9" s="176">
        <f>SO_101!G9</f>
        <v>0</v>
      </c>
      <c r="I9" s="173"/>
    </row>
    <row r="10" spans="2:18" s="110" customFormat="1" ht="19.5" customHeight="1">
      <c r="B10" s="122"/>
      <c r="C10" s="123"/>
      <c r="D10" s="124" t="s">
        <v>59</v>
      </c>
      <c r="E10" s="125"/>
      <c r="F10" s="126"/>
      <c r="G10" s="127"/>
      <c r="H10" s="128"/>
      <c r="I10" s="129">
        <f>SUM(H9:H9)</f>
        <v>0</v>
      </c>
    </row>
    <row r="11" spans="2:18" s="110" customFormat="1" ht="12.75" customHeight="1">
      <c r="B11" s="103"/>
      <c r="C11" s="104"/>
      <c r="D11" s="105"/>
      <c r="E11" s="106"/>
      <c r="F11" s="107"/>
      <c r="G11" s="108"/>
      <c r="H11" s="130"/>
      <c r="I11" s="131"/>
    </row>
    <row r="12" spans="2:18" s="102" customFormat="1" ht="15">
      <c r="B12" s="111"/>
      <c r="C12" s="92"/>
      <c r="D12" s="112" t="s">
        <v>46</v>
      </c>
      <c r="E12" s="113"/>
      <c r="F12" s="114"/>
      <c r="G12" s="108"/>
      <c r="H12" s="132"/>
      <c r="I12" s="121"/>
    </row>
    <row r="13" spans="2:18" s="110" customFormat="1" ht="15" customHeight="1">
      <c r="B13" s="117"/>
      <c r="C13" s="118"/>
      <c r="D13" s="119" t="str">
        <f>VON!C11</f>
        <v>Zařízení staveniště</v>
      </c>
      <c r="E13" s="106"/>
      <c r="F13" s="107"/>
      <c r="G13" s="120"/>
      <c r="H13" s="176">
        <f>VON!G11</f>
        <v>0</v>
      </c>
      <c r="I13" s="121"/>
      <c r="R13" s="110" t="s">
        <v>57</v>
      </c>
    </row>
    <row r="14" spans="2:18" s="110" customFormat="1" ht="15" customHeight="1">
      <c r="B14" s="117"/>
      <c r="C14" s="118"/>
      <c r="D14" s="119" t="str">
        <f>VON!C13</f>
        <v>Projektové práce</v>
      </c>
      <c r="E14" s="106"/>
      <c r="F14" s="107"/>
      <c r="G14" s="120"/>
      <c r="H14" s="176">
        <f>VON!G13</f>
        <v>0</v>
      </c>
      <c r="I14" s="121"/>
    </row>
    <row r="15" spans="2:18" s="110" customFormat="1" ht="15" customHeight="1">
      <c r="B15" s="117"/>
      <c r="C15" s="118"/>
      <c r="D15" s="119" t="s">
        <v>37</v>
      </c>
      <c r="E15" s="106"/>
      <c r="F15" s="107"/>
      <c r="G15" s="120"/>
      <c r="H15" s="176">
        <f>VON!G15</f>
        <v>0</v>
      </c>
      <c r="I15" s="121"/>
    </row>
    <row r="16" spans="2:18" s="110" customFormat="1" ht="15" customHeight="1">
      <c r="B16" s="117"/>
      <c r="C16" s="118"/>
      <c r="D16" s="119" t="str">
        <f>VON!C19</f>
        <v>Ostatní náklady</v>
      </c>
      <c r="E16" s="106"/>
      <c r="F16" s="107"/>
      <c r="G16" s="120"/>
      <c r="H16" s="176">
        <f>VON!G19</f>
        <v>0</v>
      </c>
      <c r="I16" s="121"/>
    </row>
    <row r="17" spans="2:9" s="110" customFormat="1" ht="19.5" customHeight="1">
      <c r="B17" s="122"/>
      <c r="C17" s="123"/>
      <c r="D17" s="124" t="s">
        <v>47</v>
      </c>
      <c r="E17" s="125"/>
      <c r="F17" s="126"/>
      <c r="G17" s="127"/>
      <c r="H17" s="128"/>
      <c r="I17" s="129">
        <f>SUM(H13:H16)</f>
        <v>0</v>
      </c>
    </row>
    <row r="18" spans="2:9" s="110" customFormat="1" ht="15" customHeight="1" thickBot="1">
      <c r="B18" s="133"/>
      <c r="C18" s="134"/>
      <c r="D18" s="135"/>
      <c r="E18" s="134"/>
      <c r="F18" s="136"/>
      <c r="G18" s="108"/>
      <c r="H18" s="137"/>
      <c r="I18" s="138"/>
    </row>
    <row r="19" spans="2:9" s="110" customFormat="1" ht="29.25" customHeight="1" thickBot="1">
      <c r="B19" s="139"/>
      <c r="C19" s="140"/>
      <c r="D19" s="141" t="s">
        <v>48</v>
      </c>
      <c r="E19" s="142"/>
      <c r="F19" s="143"/>
      <c r="G19" s="144"/>
      <c r="H19" s="145"/>
      <c r="I19" s="146">
        <f>SUM(I10:I17)</f>
        <v>0</v>
      </c>
    </row>
    <row r="20" spans="2:9" s="110" customFormat="1" ht="15" customHeight="1">
      <c r="B20" s="117"/>
      <c r="C20" s="118"/>
      <c r="D20" s="119" t="s">
        <v>49</v>
      </c>
      <c r="E20" s="106"/>
      <c r="F20" s="107"/>
      <c r="G20" s="120"/>
      <c r="H20" s="147">
        <f>I19*0.21</f>
        <v>0</v>
      </c>
      <c r="I20" s="148"/>
    </row>
    <row r="21" spans="2:9" s="110" customFormat="1" ht="15" customHeight="1" thickBot="1">
      <c r="B21" s="149"/>
      <c r="C21" s="150"/>
      <c r="D21" s="151"/>
      <c r="E21" s="152"/>
      <c r="F21" s="153"/>
      <c r="G21" s="154"/>
      <c r="H21" s="155"/>
      <c r="I21" s="156"/>
    </row>
    <row r="22" spans="2:9" s="110" customFormat="1" ht="29.25" customHeight="1" thickBot="1">
      <c r="B22" s="157"/>
      <c r="C22" s="158"/>
      <c r="D22" s="159" t="s">
        <v>50</v>
      </c>
      <c r="E22" s="160"/>
      <c r="F22" s="161"/>
      <c r="G22" s="162"/>
      <c r="H22" s="163"/>
      <c r="I22" s="164">
        <f>I19+H20</f>
        <v>0</v>
      </c>
    </row>
    <row r="23" spans="2:9" s="110" customFormat="1" ht="17.45" customHeight="1" thickBot="1">
      <c r="B23" s="165"/>
      <c r="C23" s="106"/>
      <c r="D23" s="106"/>
      <c r="E23" s="106"/>
      <c r="F23" s="107"/>
      <c r="G23" s="166"/>
      <c r="H23" s="167"/>
      <c r="I23" s="168"/>
    </row>
    <row r="24" spans="2:9" s="110" customFormat="1" ht="17.45" customHeight="1">
      <c r="B24" s="229" t="s">
        <v>51</v>
      </c>
      <c r="C24" s="230"/>
      <c r="D24" s="230"/>
      <c r="E24" s="230"/>
      <c r="F24" s="230"/>
      <c r="G24" s="230"/>
      <c r="H24" s="230"/>
      <c r="I24" s="231"/>
    </row>
    <row r="25" spans="2:9" s="110" customFormat="1" ht="17.45" customHeight="1">
      <c r="B25" s="232"/>
      <c r="C25" s="233"/>
      <c r="D25" s="233"/>
      <c r="E25" s="233"/>
      <c r="F25" s="233"/>
      <c r="G25" s="233"/>
      <c r="H25" s="233"/>
      <c r="I25" s="234"/>
    </row>
    <row r="26" spans="2:9" s="110" customFormat="1" ht="47.25" customHeight="1">
      <c r="B26" s="223" t="s">
        <v>130</v>
      </c>
      <c r="C26" s="224"/>
      <c r="D26" s="224"/>
      <c r="E26" s="224"/>
      <c r="F26" s="224"/>
      <c r="G26" s="224"/>
      <c r="H26" s="224"/>
      <c r="I26" s="225"/>
    </row>
    <row r="27" spans="2:9" s="110" customFormat="1" ht="46.5" customHeight="1">
      <c r="B27" s="223" t="s">
        <v>52</v>
      </c>
      <c r="C27" s="224"/>
      <c r="D27" s="224"/>
      <c r="E27" s="224"/>
      <c r="F27" s="224"/>
      <c r="G27" s="224"/>
      <c r="H27" s="224"/>
      <c r="I27" s="225"/>
    </row>
    <row r="28" spans="2:9" s="110" customFormat="1" ht="60.75" customHeight="1">
      <c r="B28" s="223" t="s">
        <v>53</v>
      </c>
      <c r="C28" s="224"/>
      <c r="D28" s="224"/>
      <c r="E28" s="224"/>
      <c r="F28" s="224"/>
      <c r="G28" s="224"/>
      <c r="H28" s="224"/>
      <c r="I28" s="225"/>
    </row>
    <row r="29" spans="2:9" s="110" customFormat="1" ht="31.5" customHeight="1">
      <c r="B29" s="223" t="s">
        <v>54</v>
      </c>
      <c r="C29" s="224"/>
      <c r="D29" s="224"/>
      <c r="E29" s="224"/>
      <c r="F29" s="224"/>
      <c r="G29" s="224"/>
      <c r="H29" s="224"/>
      <c r="I29" s="225"/>
    </row>
    <row r="30" spans="2:9" s="110" customFormat="1" ht="61.5" customHeight="1">
      <c r="B30" s="223" t="s">
        <v>55</v>
      </c>
      <c r="C30" s="224"/>
      <c r="D30" s="224"/>
      <c r="E30" s="224"/>
      <c r="F30" s="224"/>
      <c r="G30" s="224"/>
      <c r="H30" s="224"/>
      <c r="I30" s="225"/>
    </row>
    <row r="31" spans="2:9" s="102" customFormat="1" ht="47.25" customHeight="1">
      <c r="B31" s="223" t="s">
        <v>56</v>
      </c>
      <c r="C31" s="224"/>
      <c r="D31" s="224"/>
      <c r="E31" s="224"/>
      <c r="F31" s="224"/>
      <c r="G31" s="224"/>
      <c r="H31" s="224"/>
      <c r="I31" s="225"/>
    </row>
    <row r="32" spans="2:9" s="102" customFormat="1" ht="63" customHeight="1" thickBot="1">
      <c r="B32" s="226" t="s">
        <v>131</v>
      </c>
      <c r="C32" s="227"/>
      <c r="D32" s="227"/>
      <c r="E32" s="227"/>
      <c r="F32" s="227"/>
      <c r="G32" s="227"/>
      <c r="H32" s="227"/>
      <c r="I32" s="228"/>
    </row>
    <row r="33" spans="2:9" s="102" customFormat="1" ht="17.45" customHeight="1">
      <c r="B33" s="169"/>
      <c r="C33" s="92"/>
      <c r="D33" s="92"/>
      <c r="E33" s="92"/>
      <c r="F33" s="113"/>
      <c r="G33" s="170"/>
      <c r="H33" s="93"/>
      <c r="I33" s="171"/>
    </row>
    <row r="34" spans="2:9" s="102" customFormat="1" ht="17.45" customHeight="1">
      <c r="B34" s="169"/>
      <c r="C34" s="92"/>
      <c r="D34" s="92"/>
      <c r="E34" s="92"/>
      <c r="F34" s="113"/>
      <c r="G34" s="170"/>
      <c r="H34" s="93"/>
      <c r="I34" s="171"/>
    </row>
    <row r="35" spans="2:9" s="102" customFormat="1" ht="17.45" customHeight="1">
      <c r="B35" s="169"/>
      <c r="C35" s="92"/>
      <c r="D35" s="92"/>
      <c r="E35" s="92"/>
      <c r="F35" s="113"/>
      <c r="G35" s="170"/>
      <c r="H35" s="93"/>
      <c r="I35" s="171"/>
    </row>
    <row r="36" spans="2:9" s="102" customFormat="1" ht="17.45" customHeight="1">
      <c r="B36" s="169"/>
      <c r="C36" s="92"/>
      <c r="D36" s="92"/>
      <c r="E36" s="92"/>
      <c r="F36" s="113"/>
      <c r="G36" s="170"/>
      <c r="H36" s="93"/>
      <c r="I36" s="171"/>
    </row>
    <row r="37" spans="2:9" s="102" customFormat="1" ht="17.45" customHeight="1">
      <c r="B37" s="169"/>
      <c r="C37" s="92"/>
      <c r="D37" s="92"/>
      <c r="E37" s="92"/>
      <c r="F37" s="113"/>
      <c r="G37" s="170"/>
      <c r="H37" s="93"/>
      <c r="I37" s="171"/>
    </row>
    <row r="38" spans="2:9" s="102" customFormat="1" ht="17.45" customHeight="1">
      <c r="B38" s="169"/>
      <c r="C38" s="92"/>
      <c r="D38" s="92"/>
      <c r="E38" s="92"/>
      <c r="F38" s="113"/>
      <c r="G38" s="170"/>
      <c r="H38" s="93"/>
      <c r="I38" s="171"/>
    </row>
    <row r="39" spans="2:9" s="102" customFormat="1" ht="17.45" customHeight="1">
      <c r="B39" s="169"/>
      <c r="C39" s="92"/>
      <c r="D39" s="92"/>
      <c r="E39" s="92"/>
      <c r="F39" s="113"/>
      <c r="G39" s="170"/>
      <c r="H39" s="93"/>
      <c r="I39" s="171"/>
    </row>
    <row r="40" spans="2:9" s="102" customFormat="1" ht="17.45" customHeight="1">
      <c r="B40" s="169"/>
      <c r="C40" s="92"/>
      <c r="D40" s="92"/>
      <c r="E40" s="92"/>
      <c r="F40" s="113"/>
      <c r="G40" s="170"/>
      <c r="H40" s="93"/>
      <c r="I40" s="171"/>
    </row>
    <row r="41" spans="2:9" s="102" customFormat="1" ht="17.45" customHeight="1">
      <c r="B41" s="169"/>
      <c r="C41" s="92"/>
      <c r="D41" s="92"/>
      <c r="E41" s="92"/>
      <c r="F41" s="113"/>
      <c r="G41" s="170"/>
      <c r="H41" s="93"/>
      <c r="I41" s="171"/>
    </row>
    <row r="42" spans="2:9" s="102" customFormat="1" ht="17.45" customHeight="1">
      <c r="B42" s="169"/>
      <c r="C42" s="92"/>
      <c r="D42" s="92"/>
      <c r="E42" s="92"/>
      <c r="F42" s="113"/>
      <c r="G42" s="170"/>
      <c r="H42" s="93"/>
      <c r="I42" s="171"/>
    </row>
    <row r="43" spans="2:9" s="102" customFormat="1" ht="17.45" customHeight="1">
      <c r="B43" s="169"/>
      <c r="C43" s="92"/>
      <c r="D43" s="92"/>
      <c r="E43" s="92"/>
      <c r="F43" s="113"/>
      <c r="G43" s="170"/>
      <c r="H43" s="93"/>
      <c r="I43" s="171"/>
    </row>
    <row r="44" spans="2:9" s="102" customFormat="1" ht="17.45" customHeight="1">
      <c r="B44" s="172"/>
      <c r="C44" s="172"/>
      <c r="D44" s="92"/>
      <c r="E44" s="92"/>
      <c r="F44" s="113"/>
      <c r="G44" s="170"/>
      <c r="H44" s="93"/>
      <c r="I44" s="171"/>
    </row>
    <row r="45" spans="2:9" s="102" customFormat="1" ht="17.45" customHeight="1">
      <c r="B45" s="169"/>
      <c r="C45" s="92"/>
      <c r="D45" s="92"/>
      <c r="E45" s="92"/>
      <c r="F45" s="113"/>
      <c r="G45" s="170"/>
      <c r="H45" s="93"/>
      <c r="I45" s="171"/>
    </row>
    <row r="46" spans="2:9" s="102" customFormat="1" ht="17.45" customHeight="1">
      <c r="B46" s="169"/>
      <c r="C46" s="92"/>
      <c r="D46" s="92"/>
      <c r="E46" s="92"/>
      <c r="F46" s="113"/>
      <c r="G46" s="170"/>
      <c r="H46" s="93"/>
      <c r="I46" s="171"/>
    </row>
    <row r="47" spans="2:9" s="102" customFormat="1" ht="17.45" customHeight="1">
      <c r="B47" s="169"/>
      <c r="C47" s="92"/>
      <c r="D47" s="92"/>
      <c r="E47" s="92"/>
      <c r="F47" s="113"/>
      <c r="G47" s="170"/>
      <c r="H47" s="93"/>
      <c r="I47" s="171"/>
    </row>
    <row r="48" spans="2:9" s="102" customFormat="1" ht="17.45" customHeight="1">
      <c r="B48" s="172"/>
      <c r="C48" s="172"/>
      <c r="D48" s="92"/>
      <c r="E48" s="92"/>
      <c r="F48" s="113"/>
      <c r="G48" s="170"/>
      <c r="H48" s="93"/>
      <c r="I48" s="171"/>
    </row>
    <row r="49" spans="2:9" s="102" customFormat="1" ht="17.45" customHeight="1">
      <c r="B49" s="169"/>
      <c r="C49" s="92"/>
      <c r="D49" s="92"/>
      <c r="E49" s="92"/>
      <c r="F49" s="113"/>
      <c r="G49" s="170"/>
      <c r="H49" s="93"/>
      <c r="I49" s="171"/>
    </row>
    <row r="50" spans="2:9" s="102" customFormat="1" ht="17.45" customHeight="1">
      <c r="B50" s="169"/>
      <c r="C50" s="92"/>
      <c r="D50" s="92"/>
      <c r="E50" s="92"/>
      <c r="F50" s="113"/>
      <c r="G50" s="170"/>
      <c r="H50" s="93"/>
      <c r="I50" s="171"/>
    </row>
    <row r="51" spans="2:9" s="102" customFormat="1" ht="17.45" customHeight="1">
      <c r="B51" s="172"/>
      <c r="C51" s="172"/>
      <c r="D51" s="92"/>
      <c r="E51" s="92"/>
      <c r="F51" s="113"/>
      <c r="G51" s="170"/>
      <c r="H51" s="93"/>
      <c r="I51" s="171"/>
    </row>
    <row r="52" spans="2:9" s="102" customFormat="1" ht="17.45" customHeight="1">
      <c r="B52" s="169"/>
      <c r="C52" s="92"/>
      <c r="D52" s="92"/>
      <c r="E52" s="92"/>
      <c r="F52" s="113"/>
      <c r="G52" s="170"/>
      <c r="H52" s="93"/>
      <c r="I52" s="171"/>
    </row>
    <row r="53" spans="2:9" s="102" customFormat="1" ht="17.45" customHeight="1">
      <c r="B53" s="172"/>
      <c r="C53" s="172"/>
      <c r="D53" s="92"/>
      <c r="E53" s="92"/>
      <c r="F53" s="113"/>
      <c r="G53" s="170"/>
      <c r="H53" s="93"/>
      <c r="I53" s="171"/>
    </row>
    <row r="54" spans="2:9" s="102" customFormat="1" ht="17.45" customHeight="1">
      <c r="B54" s="169"/>
      <c r="C54" s="92"/>
      <c r="D54" s="92"/>
      <c r="E54" s="92"/>
      <c r="F54" s="113"/>
      <c r="G54" s="170"/>
      <c r="H54" s="93"/>
      <c r="I54" s="171"/>
    </row>
    <row r="55" spans="2:9" s="102" customFormat="1" ht="17.45" customHeight="1">
      <c r="B55" s="169"/>
      <c r="C55" s="92"/>
      <c r="D55" s="92"/>
      <c r="E55" s="92"/>
      <c r="F55" s="113"/>
      <c r="G55" s="170"/>
      <c r="H55" s="93"/>
      <c r="I55" s="171"/>
    </row>
    <row r="56" spans="2:9" s="102" customFormat="1" ht="18" customHeight="1">
      <c r="B56" s="169"/>
      <c r="C56" s="92"/>
      <c r="D56" s="92"/>
      <c r="E56" s="92"/>
      <c r="F56" s="113"/>
      <c r="G56" s="170"/>
      <c r="H56" s="93"/>
      <c r="I56" s="171"/>
    </row>
    <row r="57" spans="2:9" s="102" customFormat="1" ht="18" customHeight="1">
      <c r="B57" s="169"/>
      <c r="C57" s="92"/>
      <c r="D57" s="92"/>
      <c r="E57" s="92"/>
      <c r="F57" s="113"/>
      <c r="G57" s="170"/>
      <c r="H57" s="93"/>
      <c r="I57" s="171"/>
    </row>
    <row r="58" spans="2:9" s="102" customFormat="1" ht="18" customHeight="1">
      <c r="B58" s="169"/>
      <c r="C58" s="92"/>
      <c r="D58" s="92"/>
      <c r="E58" s="92"/>
      <c r="F58" s="113"/>
      <c r="G58" s="170"/>
      <c r="H58" s="93"/>
      <c r="I58" s="171"/>
    </row>
    <row r="59" spans="2:9" s="102" customFormat="1" ht="18" customHeight="1">
      <c r="B59" s="172"/>
      <c r="C59" s="172"/>
      <c r="D59" s="92"/>
      <c r="E59" s="92"/>
      <c r="F59" s="113"/>
      <c r="G59" s="170"/>
      <c r="H59" s="93"/>
      <c r="I59" s="171"/>
    </row>
    <row r="60" spans="2:9" s="102" customFormat="1" ht="18" customHeight="1">
      <c r="B60" s="169"/>
      <c r="C60" s="92"/>
      <c r="D60" s="92"/>
      <c r="E60" s="92"/>
      <c r="F60" s="113"/>
      <c r="G60" s="170"/>
      <c r="H60" s="93"/>
      <c r="I60" s="171"/>
    </row>
    <row r="61" spans="2:9" s="102" customFormat="1" ht="18" customHeight="1">
      <c r="B61" s="169"/>
      <c r="C61" s="92"/>
      <c r="D61" s="92"/>
      <c r="E61" s="92"/>
      <c r="F61" s="113"/>
      <c r="G61" s="170"/>
      <c r="H61" s="93"/>
      <c r="I61" s="171"/>
    </row>
    <row r="62" spans="2:9" s="102" customFormat="1" ht="18" customHeight="1">
      <c r="B62" s="169"/>
      <c r="C62" s="92"/>
      <c r="D62" s="92"/>
      <c r="E62" s="92"/>
      <c r="F62" s="113"/>
      <c r="G62" s="170"/>
      <c r="H62" s="93"/>
      <c r="I62" s="171"/>
    </row>
    <row r="63" spans="2:9" s="102" customFormat="1" ht="18" customHeight="1">
      <c r="B63" s="169"/>
      <c r="C63" s="92"/>
      <c r="D63" s="92"/>
      <c r="E63" s="92"/>
      <c r="F63" s="113"/>
      <c r="G63" s="170"/>
      <c r="H63" s="93"/>
      <c r="I63" s="171"/>
    </row>
    <row r="64" spans="2:9" s="102" customFormat="1" ht="18" customHeight="1">
      <c r="B64" s="169"/>
      <c r="C64" s="92"/>
      <c r="D64" s="92"/>
      <c r="E64" s="92"/>
      <c r="F64" s="113"/>
      <c r="G64" s="170"/>
      <c r="H64" s="93"/>
      <c r="I64" s="171"/>
    </row>
    <row r="65" spans="2:9" s="102" customFormat="1" ht="18" customHeight="1">
      <c r="B65" s="169"/>
      <c r="C65" s="92"/>
      <c r="D65" s="92"/>
      <c r="E65" s="92"/>
      <c r="F65" s="113"/>
      <c r="G65" s="170"/>
      <c r="H65" s="93"/>
      <c r="I65" s="171"/>
    </row>
    <row r="66" spans="2:9" s="102" customFormat="1" ht="18" customHeight="1">
      <c r="B66" s="169"/>
      <c r="C66" s="92"/>
      <c r="D66" s="92"/>
      <c r="E66" s="92"/>
      <c r="F66" s="113"/>
      <c r="G66" s="170"/>
      <c r="H66" s="93"/>
      <c r="I66" s="171"/>
    </row>
    <row r="67" spans="2:9" s="102" customFormat="1" ht="18" customHeight="1">
      <c r="B67" s="169"/>
      <c r="C67" s="92"/>
      <c r="D67" s="92"/>
      <c r="E67" s="92"/>
      <c r="F67" s="113"/>
      <c r="G67" s="170"/>
      <c r="H67" s="93"/>
      <c r="I67" s="171"/>
    </row>
    <row r="68" spans="2:9" s="102" customFormat="1" ht="18" customHeight="1">
      <c r="B68" s="169"/>
      <c r="C68" s="92"/>
      <c r="D68" s="92"/>
      <c r="E68" s="92"/>
      <c r="F68" s="113"/>
      <c r="G68" s="170"/>
      <c r="H68" s="93"/>
      <c r="I68" s="171"/>
    </row>
    <row r="69" spans="2:9" s="102" customFormat="1" ht="18" customHeight="1">
      <c r="B69" s="169"/>
      <c r="C69" s="92"/>
      <c r="D69" s="92"/>
      <c r="E69" s="92"/>
      <c r="F69" s="113"/>
      <c r="G69" s="170"/>
      <c r="H69" s="93"/>
      <c r="I69" s="171"/>
    </row>
    <row r="70" spans="2:9" s="102" customFormat="1" ht="18" customHeight="1">
      <c r="B70" s="169"/>
      <c r="C70" s="92"/>
      <c r="D70" s="92"/>
      <c r="E70" s="92"/>
      <c r="F70" s="113"/>
      <c r="G70" s="170"/>
      <c r="H70" s="93"/>
      <c r="I70" s="171"/>
    </row>
  </sheetData>
  <mergeCells count="9">
    <mergeCell ref="B30:I30"/>
    <mergeCell ref="B31:I31"/>
    <mergeCell ref="B32:I32"/>
    <mergeCell ref="B24:I24"/>
    <mergeCell ref="B25:I25"/>
    <mergeCell ref="B26:I26"/>
    <mergeCell ref="B27:I27"/>
    <mergeCell ref="B28:I28"/>
    <mergeCell ref="B29:I29"/>
  </mergeCells>
  <pageMargins left="0.78740157480314965" right="0.78740157480314965" top="0.78740157480314965" bottom="0.86614173228346458" header="0.51181102362204722" footer="0.51181102362204722"/>
  <pageSetup paperSize="9" scale="94" fitToHeight="2" orientation="portrait" r:id="rId1"/>
  <headerFooter alignWithMargins="0">
    <oddHeader>&amp;C
&amp;RSouhrn nákladů CÚ 2016/I</oddHeader>
    <oddFooter>&amp;C&amp;P/&amp;N&amp;RVypracoval:
Ing. Jana Vorálková</oddFooter>
  </headerFooter>
  <rowBreaks count="1" manualBreakCount="1">
    <brk id="22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  <pageSetUpPr fitToPage="1"/>
  </sheetPr>
  <dimension ref="A1:L20"/>
  <sheetViews>
    <sheetView showGridLines="0" view="pageBreakPreview" zoomScaleNormal="100" zoomScaleSheetLayoutView="100" workbookViewId="0">
      <selection activeCell="F12" sqref="F12:F20"/>
    </sheetView>
  </sheetViews>
  <sheetFormatPr defaultColWidth="9.33203125" defaultRowHeight="15"/>
  <cols>
    <col min="1" max="1" width="7.33203125" style="76" customWidth="1"/>
    <col min="2" max="2" width="12.1640625" style="76" customWidth="1"/>
    <col min="3" max="3" width="45.6640625" style="76" customWidth="1"/>
    <col min="4" max="4" width="6.83203125" style="76" bestFit="1" customWidth="1"/>
    <col min="5" max="5" width="10" style="76" customWidth="1"/>
    <col min="6" max="6" width="12.6640625" style="76" bestFit="1" customWidth="1"/>
    <col min="7" max="7" width="15.33203125" style="76" bestFit="1" customWidth="1"/>
    <col min="8" max="8" width="58.83203125" style="76" customWidth="1"/>
    <col min="9" max="9" width="16" style="76" customWidth="1"/>
    <col min="10" max="16384" width="9.33203125" style="76"/>
  </cols>
  <sheetData>
    <row r="1" spans="1:12" s="2" customFormat="1" ht="18">
      <c r="A1" s="8" t="s">
        <v>26</v>
      </c>
      <c r="B1" s="9"/>
      <c r="C1" s="9"/>
      <c r="D1" s="10"/>
      <c r="E1" s="9"/>
      <c r="F1" s="9"/>
      <c r="G1" s="9"/>
      <c r="H1" s="9"/>
    </row>
    <row r="2" spans="1:12" s="2" customFormat="1" ht="11.25">
      <c r="A2" s="9" t="s">
        <v>12</v>
      </c>
      <c r="B2" s="9"/>
      <c r="C2" s="11"/>
      <c r="D2" s="10"/>
      <c r="E2" s="9"/>
      <c r="F2" s="9"/>
      <c r="G2" s="9"/>
      <c r="H2" s="9"/>
    </row>
    <row r="3" spans="1:12" s="2" customFormat="1" ht="11.25">
      <c r="A3" s="9" t="s">
        <v>13</v>
      </c>
      <c r="B3" s="9"/>
      <c r="C3" s="11" t="s">
        <v>97</v>
      </c>
      <c r="D3" s="10"/>
      <c r="E3" s="9"/>
      <c r="F3" s="9"/>
      <c r="G3" s="9" t="s">
        <v>11</v>
      </c>
      <c r="H3" s="11"/>
    </row>
    <row r="4" spans="1:12" s="2" customFormat="1" ht="11.25">
      <c r="A4" s="9" t="s">
        <v>0</v>
      </c>
      <c r="B4" s="9"/>
      <c r="C4" s="57" t="s">
        <v>30</v>
      </c>
      <c r="D4" s="10"/>
      <c r="E4" s="9"/>
      <c r="F4" s="9"/>
      <c r="G4" s="9" t="s">
        <v>1</v>
      </c>
      <c r="H4" s="11"/>
    </row>
    <row r="5" spans="1:12" s="2" customFormat="1" ht="11.25">
      <c r="A5" s="18" t="s">
        <v>17</v>
      </c>
      <c r="B5" s="19"/>
      <c r="C5" s="9"/>
      <c r="D5" s="10"/>
      <c r="E5" s="9"/>
      <c r="F5" s="9"/>
      <c r="G5" s="9"/>
      <c r="H5" s="9"/>
    </row>
    <row r="6" spans="1:12" s="56" customFormat="1" ht="7.5" customHeight="1" thickBot="1">
      <c r="A6" s="54"/>
      <c r="B6" s="54"/>
      <c r="C6" s="54"/>
      <c r="D6" s="55"/>
      <c r="E6" s="54"/>
      <c r="F6" s="54"/>
      <c r="G6" s="54"/>
      <c r="H6" s="54"/>
    </row>
    <row r="7" spans="1:12" s="56" customFormat="1" ht="24.75" customHeight="1" thickBot="1">
      <c r="A7" s="58" t="s">
        <v>2</v>
      </c>
      <c r="B7" s="58" t="s">
        <v>3</v>
      </c>
      <c r="C7" s="58" t="s">
        <v>4</v>
      </c>
      <c r="D7" s="58" t="s">
        <v>5</v>
      </c>
      <c r="E7" s="58" t="s">
        <v>6</v>
      </c>
      <c r="F7" s="58" t="s">
        <v>7</v>
      </c>
      <c r="G7" s="58" t="s">
        <v>8</v>
      </c>
      <c r="H7" s="58" t="s">
        <v>31</v>
      </c>
    </row>
    <row r="8" spans="1:12" s="56" customFormat="1" ht="12.75" customHeight="1" thickBot="1">
      <c r="A8" s="58" t="s">
        <v>29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</row>
    <row r="9" spans="1:12" s="56" customFormat="1" ht="5.25" customHeight="1">
      <c r="A9" s="54"/>
      <c r="B9" s="54"/>
      <c r="C9" s="54"/>
      <c r="D9" s="55"/>
      <c r="E9" s="54"/>
      <c r="F9" s="54"/>
      <c r="G9" s="54"/>
      <c r="H9" s="54"/>
    </row>
    <row r="10" spans="1:12" s="14" customFormat="1" ht="11.25">
      <c r="A10" s="20"/>
      <c r="B10" s="21"/>
      <c r="C10" s="21" t="s">
        <v>9</v>
      </c>
      <c r="D10" s="22"/>
      <c r="E10" s="23"/>
      <c r="F10" s="25"/>
      <c r="G10" s="26">
        <f>SUBTOTAL(9,G11:G21)</f>
        <v>0</v>
      </c>
      <c r="H10" s="24"/>
      <c r="I10" s="35"/>
      <c r="J10" s="35"/>
      <c r="K10" s="35"/>
      <c r="L10" s="24"/>
    </row>
    <row r="11" spans="1:12" s="65" customFormat="1" ht="21" customHeight="1">
      <c r="A11" s="59"/>
      <c r="B11" s="60"/>
      <c r="C11" s="61" t="s">
        <v>32</v>
      </c>
      <c r="D11" s="61"/>
      <c r="E11" s="62"/>
      <c r="F11" s="63"/>
      <c r="G11" s="64">
        <f>SUBTOTAL(9,G12:G12)</f>
        <v>0</v>
      </c>
      <c r="H11" s="61"/>
    </row>
    <row r="12" spans="1:12" s="40" customFormat="1" ht="78.75">
      <c r="A12" s="66">
        <f>MAX(A8:A11)+1</f>
        <v>1</v>
      </c>
      <c r="B12" s="187" t="s">
        <v>67</v>
      </c>
      <c r="C12" s="67" t="s">
        <v>33</v>
      </c>
      <c r="D12" s="68" t="s">
        <v>28</v>
      </c>
      <c r="E12" s="69">
        <v>1</v>
      </c>
      <c r="F12" s="70"/>
      <c r="G12" s="71">
        <f>ROUND(E12*F12,2)</f>
        <v>0</v>
      </c>
      <c r="H12" s="72" t="s">
        <v>40</v>
      </c>
    </row>
    <row r="13" spans="1:12" s="65" customFormat="1" ht="21" customHeight="1">
      <c r="A13" s="59"/>
      <c r="B13" s="60"/>
      <c r="C13" s="61" t="s">
        <v>34</v>
      </c>
      <c r="D13" s="61"/>
      <c r="E13" s="62"/>
      <c r="F13" s="63"/>
      <c r="G13" s="64">
        <f>SUBTOTAL(9,G14:G14)</f>
        <v>0</v>
      </c>
      <c r="H13" s="61"/>
    </row>
    <row r="14" spans="1:12" s="40" customFormat="1" ht="11.25">
      <c r="A14" s="66">
        <f>MAX(A10:A13)+1</f>
        <v>2</v>
      </c>
      <c r="B14" s="187" t="s">
        <v>68</v>
      </c>
      <c r="C14" s="67" t="s">
        <v>36</v>
      </c>
      <c r="D14" s="68" t="s">
        <v>19</v>
      </c>
      <c r="E14" s="69">
        <v>1</v>
      </c>
      <c r="F14" s="70"/>
      <c r="G14" s="73">
        <f>ROUND(E14*F14,2)</f>
        <v>0</v>
      </c>
      <c r="H14" s="72" t="s">
        <v>35</v>
      </c>
    </row>
    <row r="15" spans="1:12" s="65" customFormat="1" ht="21" customHeight="1">
      <c r="A15" s="59"/>
      <c r="B15" s="60"/>
      <c r="C15" s="61" t="s">
        <v>37</v>
      </c>
      <c r="D15" s="61"/>
      <c r="E15" s="62"/>
      <c r="F15" s="63"/>
      <c r="G15" s="64">
        <f>SUBTOTAL(9,G16:G18)</f>
        <v>0</v>
      </c>
      <c r="H15" s="61"/>
    </row>
    <row r="16" spans="1:12" s="40" customFormat="1" ht="11.25">
      <c r="A16" s="66">
        <f>MAX(A12:A15)+1</f>
        <v>3</v>
      </c>
      <c r="B16" s="187" t="s">
        <v>69</v>
      </c>
      <c r="C16" s="67" t="s">
        <v>38</v>
      </c>
      <c r="D16" s="68" t="s">
        <v>28</v>
      </c>
      <c r="E16" s="69">
        <v>1</v>
      </c>
      <c r="F16" s="70"/>
      <c r="G16" s="71">
        <f>ROUND(E16*F16,2)</f>
        <v>0</v>
      </c>
      <c r="H16" s="72"/>
    </row>
    <row r="17" spans="1:8" s="40" customFormat="1" ht="11.25">
      <c r="A17" s="66">
        <f>MAX(A13:A16)+1</f>
        <v>4</v>
      </c>
      <c r="B17" s="187" t="s">
        <v>69</v>
      </c>
      <c r="C17" s="67" t="s">
        <v>61</v>
      </c>
      <c r="D17" s="68" t="s">
        <v>28</v>
      </c>
      <c r="E17" s="69">
        <v>1</v>
      </c>
      <c r="F17" s="70"/>
      <c r="G17" s="71">
        <f>ROUND(E17*F17,2)</f>
        <v>0</v>
      </c>
      <c r="H17" s="72"/>
    </row>
    <row r="18" spans="1:8" s="40" customFormat="1" ht="11.25">
      <c r="A18" s="66">
        <f>MAX(A15:A17)+1</f>
        <v>5</v>
      </c>
      <c r="B18" s="187" t="s">
        <v>69</v>
      </c>
      <c r="C18" s="67" t="s">
        <v>39</v>
      </c>
      <c r="D18" s="68" t="s">
        <v>28</v>
      </c>
      <c r="E18" s="74">
        <v>1</v>
      </c>
      <c r="F18" s="75"/>
      <c r="G18" s="73">
        <f>ROUND(E18*F18,2)</f>
        <v>0</v>
      </c>
      <c r="H18" s="72"/>
    </row>
    <row r="19" spans="1:8" s="65" customFormat="1" ht="21" customHeight="1">
      <c r="A19" s="59"/>
      <c r="B19" s="60"/>
      <c r="C19" s="61" t="s">
        <v>41</v>
      </c>
      <c r="D19" s="61"/>
      <c r="E19" s="62"/>
      <c r="F19" s="63"/>
      <c r="G19" s="64">
        <f>SUBTOTAL(9,G20:G20)</f>
        <v>0</v>
      </c>
      <c r="H19" s="61"/>
    </row>
    <row r="20" spans="1:8" s="40" customFormat="1" ht="11.25">
      <c r="A20" s="66">
        <f>MAX(A18:A19)+1</f>
        <v>6</v>
      </c>
      <c r="B20" s="187" t="s">
        <v>70</v>
      </c>
      <c r="C20" s="67" t="s">
        <v>42</v>
      </c>
      <c r="D20" s="68" t="s">
        <v>28</v>
      </c>
      <c r="E20" s="69">
        <v>1</v>
      </c>
      <c r="F20" s="70"/>
      <c r="G20" s="73">
        <f>ROUND(E20*F20,2)</f>
        <v>0</v>
      </c>
      <c r="H20" s="72"/>
    </row>
  </sheetData>
  <printOptions horizontalCentered="1"/>
  <pageMargins left="0.78740157480314965" right="0.59055118110236227" top="0.74803149606299213" bottom="0.6692913385826772" header="0.51181102362204722" footer="0.31496062992125984"/>
  <pageSetup paperSize="9" scale="66" fitToHeight="160" orientation="portrait" blackAndWhite="1" r:id="rId1"/>
  <headerFooter alignWithMargins="0">
    <oddFooter>&amp;C&amp;8Strana &amp;P z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4"/>
  <sheetViews>
    <sheetView showGridLines="0" showZeros="0" tabSelected="1" topLeftCell="A16" zoomScaleNormal="100" zoomScaleSheetLayoutView="100" workbookViewId="0">
      <selection activeCell="L19" sqref="L19"/>
    </sheetView>
  </sheetViews>
  <sheetFormatPr defaultColWidth="10.5" defaultRowHeight="10.5"/>
  <cols>
    <col min="1" max="1" width="4.1640625" style="3" customWidth="1"/>
    <col min="2" max="2" width="11.33203125" style="4" customWidth="1"/>
    <col min="3" max="3" width="56" style="4" customWidth="1"/>
    <col min="4" max="4" width="5.1640625" style="5" customWidth="1"/>
    <col min="5" max="5" width="13.5" style="6" customWidth="1"/>
    <col min="6" max="6" width="12.83203125" style="7" customWidth="1"/>
    <col min="7" max="7" width="14" style="7" customWidth="1"/>
    <col min="8" max="8" width="11.6640625" style="6" customWidth="1"/>
    <col min="9" max="9" width="11.33203125" style="6" customWidth="1"/>
    <col min="10" max="10" width="13.83203125" style="6" customWidth="1"/>
    <col min="11" max="11" width="11.83203125" style="6" customWidth="1"/>
    <col min="12" max="12" width="48.1640625" style="6" customWidth="1"/>
    <col min="13" max="16384" width="10.5" style="1"/>
  </cols>
  <sheetData>
    <row r="1" spans="1:12" s="2" customFormat="1" ht="18">
      <c r="A1" s="8" t="s">
        <v>80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97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/>
      <c r="D3" s="10"/>
      <c r="E3" s="9"/>
      <c r="F3" s="9"/>
      <c r="G3" s="9" t="s">
        <v>11</v>
      </c>
      <c r="H3" s="11"/>
      <c r="I3" s="9"/>
      <c r="J3" s="9" t="s">
        <v>66</v>
      </c>
      <c r="K3" s="9"/>
      <c r="L3" s="9" t="s">
        <v>82</v>
      </c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8" t="s">
        <v>17</v>
      </c>
      <c r="B5" s="19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5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10</v>
      </c>
      <c r="I6" s="16" t="s">
        <v>16</v>
      </c>
      <c r="J6" s="16" t="s">
        <v>20</v>
      </c>
      <c r="K6" s="16" t="s">
        <v>21</v>
      </c>
      <c r="L6" s="16" t="s">
        <v>63</v>
      </c>
    </row>
    <row r="7" spans="1:12" s="2" customFormat="1" ht="11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2" s="2" customFormat="1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4" customFormat="1" ht="11.25">
      <c r="A9" s="20"/>
      <c r="B9" s="21"/>
      <c r="C9" s="21" t="s">
        <v>9</v>
      </c>
      <c r="D9" s="22"/>
      <c r="E9" s="23"/>
      <c r="F9" s="25"/>
      <c r="G9" s="175">
        <f>SUBTOTAL(9,G12:G91)</f>
        <v>0</v>
      </c>
      <c r="H9" s="24"/>
      <c r="I9" s="175">
        <f>SUBTOTAL(9,I12:I38)</f>
        <v>0</v>
      </c>
      <c r="J9" s="35"/>
      <c r="K9" s="35"/>
      <c r="L9" s="24"/>
    </row>
    <row r="10" spans="1:12" s="14" customFormat="1" ht="11.25">
      <c r="A10" s="203"/>
      <c r="B10" s="221" t="s">
        <v>137</v>
      </c>
      <c r="C10" s="204" t="s">
        <v>138</v>
      </c>
      <c r="D10" s="205"/>
      <c r="E10" s="206"/>
      <c r="F10" s="207"/>
      <c r="G10" s="208">
        <f>SUBTOTAL(9,G11:G11)</f>
        <v>0</v>
      </c>
      <c r="H10" s="206"/>
      <c r="I10" s="208"/>
      <c r="J10" s="206"/>
      <c r="K10" s="208"/>
      <c r="L10" s="208"/>
    </row>
    <row r="11" spans="1:12" s="14" customFormat="1" ht="22.5">
      <c r="A11" s="210">
        <v>1</v>
      </c>
      <c r="B11" s="222" t="s">
        <v>139</v>
      </c>
      <c r="C11" s="209" t="s">
        <v>140</v>
      </c>
      <c r="D11" s="217" t="s">
        <v>141</v>
      </c>
      <c r="E11" s="216">
        <v>156.92500000000001</v>
      </c>
      <c r="F11" s="211"/>
      <c r="G11" s="218">
        <f>ROUND(E11*F11,2)</f>
        <v>0</v>
      </c>
      <c r="H11" s="212"/>
      <c r="I11" s="213">
        <v>0</v>
      </c>
      <c r="J11" s="212"/>
      <c r="K11" s="214">
        <v>0</v>
      </c>
      <c r="L11" s="215" t="s">
        <v>142</v>
      </c>
    </row>
    <row r="12" spans="1:12" s="34" customFormat="1" ht="21.75" customHeight="1">
      <c r="A12" s="27"/>
      <c r="B12" s="28">
        <v>1</v>
      </c>
      <c r="C12" s="29" t="s">
        <v>18</v>
      </c>
      <c r="D12" s="30"/>
      <c r="E12" s="31"/>
      <c r="F12" s="32"/>
      <c r="G12" s="33">
        <f>SUBTOTAL(9,G13:G16)</f>
        <v>0</v>
      </c>
      <c r="H12" s="31"/>
      <c r="I12" s="33"/>
      <c r="J12" s="31"/>
      <c r="K12" s="33"/>
      <c r="L12" s="33"/>
    </row>
    <row r="13" spans="1:12" s="179" customFormat="1" ht="22.5">
      <c r="A13" s="210">
        <f>MAX(A11:A12)+1</f>
        <v>2</v>
      </c>
      <c r="B13" s="185">
        <v>11360</v>
      </c>
      <c r="C13" s="174" t="s">
        <v>71</v>
      </c>
      <c r="D13" s="185" t="s">
        <v>14</v>
      </c>
      <c r="E13" s="184">
        <v>2140</v>
      </c>
      <c r="F13" s="178"/>
      <c r="G13" s="186">
        <f>ROUND(E13*F13,2)</f>
        <v>0</v>
      </c>
      <c r="H13" s="180"/>
      <c r="I13" s="181">
        <f>ROUND(E13*H13,3)</f>
        <v>0</v>
      </c>
      <c r="J13" s="180"/>
      <c r="K13" s="182">
        <f>ROUND(E13*J13,3)</f>
        <v>0</v>
      </c>
      <c r="L13" s="183" t="s">
        <v>72</v>
      </c>
    </row>
    <row r="14" spans="1:12" s="179" customFormat="1" ht="347.25" customHeight="1">
      <c r="A14" s="177">
        <f>MAX(A13:A13)+1</f>
        <v>3</v>
      </c>
      <c r="B14" s="185">
        <v>123837</v>
      </c>
      <c r="C14" s="174" t="s">
        <v>101</v>
      </c>
      <c r="D14" s="185" t="s">
        <v>85</v>
      </c>
      <c r="E14" s="184">
        <f>(8.254+6.7+5.8+9.9+5.2+11.4+9.2+8+7.2+12+6.2+29+22.7+8.2+9.7+5.9+8.3+9.6+4.4)*0.2+(41.5+66+38)*0.3+3*2*1</f>
        <v>87.180800000000005</v>
      </c>
      <c r="F14" s="178"/>
      <c r="G14" s="186">
        <f>ROUND(E14*F14,2)</f>
        <v>0</v>
      </c>
      <c r="H14" s="180"/>
      <c r="I14" s="181">
        <f>ROUND(E14*H14,3)</f>
        <v>0</v>
      </c>
      <c r="J14" s="180">
        <v>1.8</v>
      </c>
      <c r="K14" s="182">
        <f>ROUND(E14*J14,3)</f>
        <v>156.92500000000001</v>
      </c>
      <c r="L14" s="183" t="s">
        <v>102</v>
      </c>
    </row>
    <row r="15" spans="1:12" s="179" customFormat="1" ht="78" customHeight="1">
      <c r="A15" s="177">
        <f>MAX(A14:A14)+1</f>
        <v>4</v>
      </c>
      <c r="B15" s="185">
        <v>18222</v>
      </c>
      <c r="C15" s="174" t="s">
        <v>134</v>
      </c>
      <c r="D15" s="185" t="s">
        <v>14</v>
      </c>
      <c r="E15" s="184">
        <v>1050</v>
      </c>
      <c r="F15" s="178"/>
      <c r="G15" s="186">
        <f>ROUND(E15*F15,2)</f>
        <v>0</v>
      </c>
      <c r="H15" s="180"/>
      <c r="I15" s="181">
        <f>ROUND(E15*H15,3)</f>
        <v>0</v>
      </c>
      <c r="J15" s="180"/>
      <c r="K15" s="182">
        <f>ROUND(E15*J15,3)</f>
        <v>0</v>
      </c>
      <c r="L15" s="183" t="s">
        <v>135</v>
      </c>
    </row>
    <row r="16" spans="1:12" s="179" customFormat="1" ht="78" customHeight="1">
      <c r="A16" s="177">
        <f>MAX(A15:A15)+1</f>
        <v>5</v>
      </c>
      <c r="B16" s="185">
        <v>18241</v>
      </c>
      <c r="C16" s="174" t="s">
        <v>136</v>
      </c>
      <c r="D16" s="185" t="s">
        <v>14</v>
      </c>
      <c r="E16" s="184">
        <v>1050</v>
      </c>
      <c r="F16" s="178"/>
      <c r="G16" s="186">
        <f>ROUND(E16*F16,2)</f>
        <v>0</v>
      </c>
      <c r="H16" s="180"/>
      <c r="I16" s="181">
        <f>ROUND(E16*H16,3)</f>
        <v>0</v>
      </c>
      <c r="J16" s="180"/>
      <c r="K16" s="182">
        <f>ROUND(E16*J16,3)</f>
        <v>0</v>
      </c>
      <c r="L16" s="183" t="s">
        <v>135</v>
      </c>
    </row>
    <row r="17" spans="1:22" s="2" customFormat="1" ht="24" customHeight="1">
      <c r="A17" s="189"/>
      <c r="B17" s="190">
        <v>2</v>
      </c>
      <c r="C17" s="191" t="s">
        <v>123</v>
      </c>
      <c r="D17" s="192"/>
      <c r="E17" s="193"/>
      <c r="F17" s="194"/>
      <c r="G17" s="195">
        <f>SUBTOTAL(9,G18:G20)</f>
        <v>0</v>
      </c>
      <c r="H17" s="193"/>
      <c r="I17" s="195"/>
      <c r="J17" s="193"/>
      <c r="K17" s="195"/>
      <c r="L17" s="196"/>
    </row>
    <row r="18" spans="1:22" s="202" customFormat="1" ht="56.25">
      <c r="A18" s="210">
        <f>MAX(A16:A17)+1</f>
        <v>6</v>
      </c>
      <c r="B18" s="217">
        <v>21197</v>
      </c>
      <c r="C18" s="209" t="s">
        <v>145</v>
      </c>
      <c r="D18" s="217" t="s">
        <v>14</v>
      </c>
      <c r="E18" s="216">
        <f>331*0.5*4.5</f>
        <v>744.75</v>
      </c>
      <c r="F18" s="211"/>
      <c r="G18" s="218">
        <f t="shared" ref="G18" si="0">ROUND(E18*F18,2)</f>
        <v>0</v>
      </c>
      <c r="H18" s="212"/>
      <c r="I18" s="213">
        <f t="shared" ref="I18" si="1">ROUND(E18*H18,3)</f>
        <v>0</v>
      </c>
      <c r="J18" s="212"/>
      <c r="K18" s="214"/>
      <c r="L18" s="219" t="s">
        <v>147</v>
      </c>
    </row>
    <row r="19" spans="1:22" s="2" customFormat="1" ht="56.25">
      <c r="A19" s="210">
        <f t="shared" ref="A19:A20" si="2">MAX(A17:A18)+1</f>
        <v>7</v>
      </c>
      <c r="B19" s="185">
        <v>21452</v>
      </c>
      <c r="C19" s="174" t="s">
        <v>128</v>
      </c>
      <c r="D19" s="185" t="s">
        <v>85</v>
      </c>
      <c r="E19" s="184">
        <f>3*2*1</f>
        <v>6</v>
      </c>
      <c r="F19" s="178"/>
      <c r="G19" s="186">
        <f t="shared" ref="G19" si="3">ROUND(E19*F19,2)</f>
        <v>0</v>
      </c>
      <c r="H19" s="180"/>
      <c r="I19" s="181">
        <f t="shared" ref="I19" si="4">ROUND(E19*H19,3)</f>
        <v>0</v>
      </c>
      <c r="J19" s="180"/>
      <c r="K19" s="182"/>
      <c r="L19" s="219" t="s">
        <v>129</v>
      </c>
    </row>
    <row r="20" spans="1:22" s="2" customFormat="1" ht="157.5">
      <c r="A20" s="210">
        <f t="shared" si="2"/>
        <v>8</v>
      </c>
      <c r="B20" s="185">
        <v>212636</v>
      </c>
      <c r="C20" s="174" t="s">
        <v>124</v>
      </c>
      <c r="D20" s="185" t="s">
        <v>15</v>
      </c>
      <c r="E20" s="184">
        <f>65+60+165+41</f>
        <v>331</v>
      </c>
      <c r="F20" s="178"/>
      <c r="G20" s="186">
        <f t="shared" ref="G20" si="5">ROUND(E20*F20,2)</f>
        <v>0</v>
      </c>
      <c r="H20" s="180"/>
      <c r="I20" s="181">
        <f t="shared" ref="I20" si="6">ROUND(E20*H20,3)</f>
        <v>0</v>
      </c>
      <c r="J20" s="180"/>
      <c r="K20" s="182"/>
      <c r="L20" s="188" t="s">
        <v>125</v>
      </c>
    </row>
    <row r="21" spans="1:22" s="2" customFormat="1" ht="24" customHeight="1">
      <c r="A21" s="189"/>
      <c r="B21" s="190">
        <v>5</v>
      </c>
      <c r="C21" s="191" t="s">
        <v>27</v>
      </c>
      <c r="D21" s="192"/>
      <c r="E21" s="193"/>
      <c r="F21" s="194"/>
      <c r="G21" s="195">
        <f>SUBTOTAL(9,G22:G31)</f>
        <v>0</v>
      </c>
      <c r="H21" s="193"/>
      <c r="I21" s="195"/>
      <c r="J21" s="193"/>
      <c r="K21" s="195"/>
      <c r="L21" s="196"/>
    </row>
    <row r="22" spans="1:22" s="2" customFormat="1" ht="67.5">
      <c r="A22" s="177">
        <f>MAX(A14:A21)+1</f>
        <v>9</v>
      </c>
      <c r="B22" s="185">
        <v>56330</v>
      </c>
      <c r="C22" s="174" t="s">
        <v>84</v>
      </c>
      <c r="D22" s="185" t="s">
        <v>85</v>
      </c>
      <c r="E22" s="184">
        <f>2140*0.2*0.1</f>
        <v>42.800000000000004</v>
      </c>
      <c r="F22" s="178"/>
      <c r="G22" s="186">
        <f t="shared" ref="G22:G28" si="7">ROUND(E22*F22,2)</f>
        <v>0</v>
      </c>
      <c r="H22" s="180"/>
      <c r="I22" s="181">
        <f t="shared" ref="I22:I28" si="8">ROUND(E22*H22,3)</f>
        <v>0</v>
      </c>
      <c r="J22" s="180"/>
      <c r="K22" s="182"/>
      <c r="L22" s="188" t="s">
        <v>98</v>
      </c>
    </row>
    <row r="23" spans="1:22" s="2" customFormat="1" ht="90">
      <c r="A23" s="177">
        <f>MAX(A21:A22)+1</f>
        <v>10</v>
      </c>
      <c r="B23" s="185">
        <v>56333</v>
      </c>
      <c r="C23" s="174" t="s">
        <v>103</v>
      </c>
      <c r="D23" s="185" t="s">
        <v>14</v>
      </c>
      <c r="E23" s="184">
        <f>2*(41.5+66+38)+E29</f>
        <v>312.39999999999998</v>
      </c>
      <c r="F23" s="178"/>
      <c r="G23" s="186">
        <f t="shared" ref="G23" si="9">ROUND(E23*F23,2)</f>
        <v>0</v>
      </c>
      <c r="H23" s="180"/>
      <c r="I23" s="181">
        <f t="shared" ref="I23" si="10">ROUND(E23*H23,3)</f>
        <v>0</v>
      </c>
      <c r="J23" s="180"/>
      <c r="K23" s="182"/>
      <c r="L23" s="188" t="s">
        <v>107</v>
      </c>
    </row>
    <row r="24" spans="1:22" s="2" customFormat="1" ht="101.25">
      <c r="A24" s="177">
        <f>MAX(A22:A23)+1</f>
        <v>11</v>
      </c>
      <c r="B24" s="185">
        <v>56334</v>
      </c>
      <c r="C24" s="174" t="s">
        <v>104</v>
      </c>
      <c r="D24" s="185" t="s">
        <v>14</v>
      </c>
      <c r="E24" s="184">
        <f>6.3+5.9+7.2+2.1+0.227+29.2+4.4+8.3+6.7+11.4+9.7+9.9+5.9+1.4+8.3+5.2+9.6+8.2+12+9.3+9.2+28.01+42.7+42.6+28.9</f>
        <v>312.637</v>
      </c>
      <c r="F24" s="178"/>
      <c r="G24" s="186">
        <f t="shared" ref="G24" si="11">ROUND(E24*F24,2)</f>
        <v>0</v>
      </c>
      <c r="H24" s="180"/>
      <c r="I24" s="181">
        <f t="shared" ref="I24" si="12">ROUND(E24*H24,3)</f>
        <v>0</v>
      </c>
      <c r="J24" s="180"/>
      <c r="K24" s="182"/>
      <c r="L24" s="188" t="s">
        <v>110</v>
      </c>
    </row>
    <row r="25" spans="1:22" s="2" customFormat="1" ht="67.5">
      <c r="A25" s="177">
        <f>MAX(A22:A23)+1</f>
        <v>11</v>
      </c>
      <c r="B25" s="185">
        <v>572123</v>
      </c>
      <c r="C25" s="174" t="s">
        <v>75</v>
      </c>
      <c r="D25" s="185" t="s">
        <v>14</v>
      </c>
      <c r="E25" s="184">
        <v>2140</v>
      </c>
      <c r="F25" s="178"/>
      <c r="G25" s="186">
        <f t="shared" si="7"/>
        <v>0</v>
      </c>
      <c r="H25" s="180"/>
      <c r="I25" s="181">
        <f t="shared" si="8"/>
        <v>0</v>
      </c>
      <c r="J25" s="180"/>
      <c r="K25" s="182"/>
      <c r="L25" s="188" t="s">
        <v>76</v>
      </c>
    </row>
    <row r="26" spans="1:22" s="2" customFormat="1" ht="67.5">
      <c r="A26" s="177">
        <f>MAX(A23:A25)+1</f>
        <v>12</v>
      </c>
      <c r="B26" s="185">
        <v>572213</v>
      </c>
      <c r="C26" s="174" t="s">
        <v>77</v>
      </c>
      <c r="D26" s="185" t="s">
        <v>14</v>
      </c>
      <c r="E26" s="184">
        <v>2140</v>
      </c>
      <c r="F26" s="178"/>
      <c r="G26" s="186">
        <f t="shared" si="7"/>
        <v>0</v>
      </c>
      <c r="H26" s="180"/>
      <c r="I26" s="181">
        <f t="shared" si="8"/>
        <v>0</v>
      </c>
      <c r="J26" s="180"/>
      <c r="K26" s="182"/>
      <c r="L26" s="188" t="s">
        <v>78</v>
      </c>
    </row>
    <row r="27" spans="1:22" s="2" customFormat="1" ht="135">
      <c r="A27" s="177">
        <f t="shared" ref="A27:A28" si="13">MAX(A25:A26)+1</f>
        <v>13</v>
      </c>
      <c r="B27" s="185" t="s">
        <v>99</v>
      </c>
      <c r="C27" s="174" t="s">
        <v>100</v>
      </c>
      <c r="D27" s="185" t="s">
        <v>14</v>
      </c>
      <c r="E27" s="184">
        <v>2140</v>
      </c>
      <c r="F27" s="178"/>
      <c r="G27" s="186">
        <f t="shared" si="7"/>
        <v>0</v>
      </c>
      <c r="H27" s="180"/>
      <c r="I27" s="181">
        <f t="shared" si="8"/>
        <v>0</v>
      </c>
      <c r="J27" s="180"/>
      <c r="K27" s="182"/>
      <c r="L27" s="188" t="s">
        <v>79</v>
      </c>
    </row>
    <row r="28" spans="1:22" s="2" customFormat="1" ht="135">
      <c r="A28" s="177">
        <f t="shared" si="13"/>
        <v>14</v>
      </c>
      <c r="B28" s="197" t="s">
        <v>81</v>
      </c>
      <c r="C28" s="174" t="s">
        <v>83</v>
      </c>
      <c r="D28" s="185" t="s">
        <v>14</v>
      </c>
      <c r="E28" s="184">
        <v>2140</v>
      </c>
      <c r="F28" s="178"/>
      <c r="G28" s="186">
        <f t="shared" si="7"/>
        <v>0</v>
      </c>
      <c r="H28" s="180"/>
      <c r="I28" s="181">
        <f t="shared" si="8"/>
        <v>0</v>
      </c>
      <c r="J28" s="180"/>
      <c r="K28" s="182"/>
      <c r="L28" s="188" t="s">
        <v>79</v>
      </c>
    </row>
    <row r="29" spans="1:22" s="2" customFormat="1" ht="180">
      <c r="A29" s="177">
        <f t="shared" ref="A29:A31" si="14">MAX(A27:A28)+1</f>
        <v>15</v>
      </c>
      <c r="B29" s="220" t="s">
        <v>105</v>
      </c>
      <c r="C29" s="174" t="s">
        <v>106</v>
      </c>
      <c r="D29" s="185" t="s">
        <v>14</v>
      </c>
      <c r="E29" s="184">
        <f>1.7+1.8+3.2+1.9+1.4+2.8+2.2+1.2+0.8+2.3+2.1</f>
        <v>21.400000000000002</v>
      </c>
      <c r="F29" s="178"/>
      <c r="G29" s="186">
        <f t="shared" ref="G29:G30" si="15">ROUND(E29*F29,2)</f>
        <v>0</v>
      </c>
      <c r="H29" s="180"/>
      <c r="I29" s="181">
        <f t="shared" ref="I29:I30" si="16">ROUND(E29*H29,3)</f>
        <v>0</v>
      </c>
      <c r="J29" s="180"/>
      <c r="K29" s="182"/>
      <c r="L29" s="219" t="s">
        <v>143</v>
      </c>
    </row>
    <row r="30" spans="1:22" s="2" customFormat="1" ht="168.75">
      <c r="A30" s="177">
        <f t="shared" si="14"/>
        <v>16</v>
      </c>
      <c r="B30" s="220" t="s">
        <v>132</v>
      </c>
      <c r="C30" s="174" t="s">
        <v>133</v>
      </c>
      <c r="D30" s="185" t="s">
        <v>14</v>
      </c>
      <c r="E30" s="216">
        <f>4.5*0.4+3.5*0.4</f>
        <v>3.2</v>
      </c>
      <c r="F30" s="178"/>
      <c r="G30" s="186">
        <f t="shared" si="15"/>
        <v>0</v>
      </c>
      <c r="H30" s="180"/>
      <c r="I30" s="181">
        <f t="shared" si="16"/>
        <v>0</v>
      </c>
      <c r="J30" s="180"/>
      <c r="K30" s="182"/>
      <c r="L30" s="219" t="s">
        <v>144</v>
      </c>
      <c r="P30" s="202"/>
      <c r="Q30" s="202"/>
      <c r="R30" s="202"/>
      <c r="S30" s="202"/>
      <c r="T30" s="202"/>
      <c r="U30" s="202"/>
      <c r="V30" s="202"/>
    </row>
    <row r="31" spans="1:22" s="2" customFormat="1" ht="202.5">
      <c r="A31" s="177">
        <f t="shared" si="14"/>
        <v>17</v>
      </c>
      <c r="B31" s="197" t="s">
        <v>108</v>
      </c>
      <c r="C31" s="174" t="s">
        <v>109</v>
      </c>
      <c r="D31" s="185" t="s">
        <v>14</v>
      </c>
      <c r="E31" s="216">
        <f>6.3+5.9+7.2+2.1+0.227+29.2+4.4+8.3+6.7+11.4+9.7+9.9+5.9+1.4+8.3+5.2+9.6+8.2+12+9.3+9.2+28.01+42.7+42.6+28.9</f>
        <v>312.637</v>
      </c>
      <c r="F31" s="178"/>
      <c r="G31" s="186">
        <f t="shared" ref="G31" si="17">ROUND(E31*F31,2)</f>
        <v>0</v>
      </c>
      <c r="H31" s="180"/>
      <c r="I31" s="181">
        <f t="shared" ref="I31" si="18">ROUND(E31*H31,3)</f>
        <v>0</v>
      </c>
      <c r="J31" s="180"/>
      <c r="K31" s="182"/>
      <c r="L31" s="219" t="s">
        <v>146</v>
      </c>
      <c r="P31" s="202"/>
      <c r="Q31" s="202"/>
      <c r="R31" s="202"/>
      <c r="S31" s="202">
        <f>4.5*0.4+3.5*0.4</f>
        <v>3.2</v>
      </c>
      <c r="T31" s="202"/>
      <c r="U31" s="202"/>
      <c r="V31" s="202"/>
    </row>
    <row r="32" spans="1:22" s="179" customFormat="1" ht="20.25" customHeight="1">
      <c r="A32" s="177"/>
      <c r="B32" s="190">
        <v>8</v>
      </c>
      <c r="C32" s="191" t="s">
        <v>119</v>
      </c>
      <c r="D32" s="192"/>
      <c r="E32" s="193"/>
      <c r="F32" s="194"/>
      <c r="G32" s="195">
        <f>SUBTOTAL(9,G33:G33)</f>
        <v>0</v>
      </c>
      <c r="H32" s="193"/>
      <c r="I32" s="195"/>
      <c r="J32" s="193"/>
      <c r="K32" s="195"/>
      <c r="L32" s="196"/>
    </row>
    <row r="33" spans="1:12" s="179" customFormat="1" ht="45">
      <c r="A33" s="177">
        <f>MAX(A29:A32)+1</f>
        <v>18</v>
      </c>
      <c r="B33" s="185">
        <v>89922</v>
      </c>
      <c r="C33" s="174" t="s">
        <v>120</v>
      </c>
      <c r="D33" s="185" t="s">
        <v>19</v>
      </c>
      <c r="E33" s="184">
        <v>5</v>
      </c>
      <c r="F33" s="178"/>
      <c r="G33" s="186">
        <f>ROUND(E33*F33,2)</f>
        <v>0</v>
      </c>
      <c r="H33" s="180"/>
      <c r="I33" s="181">
        <f>ROUND(E33*H33,3)</f>
        <v>0</v>
      </c>
      <c r="J33" s="180"/>
      <c r="K33" s="182"/>
      <c r="L33" s="188" t="s">
        <v>121</v>
      </c>
    </row>
    <row r="34" spans="1:12" s="179" customFormat="1" ht="20.25" customHeight="1">
      <c r="A34" s="177"/>
      <c r="B34" s="190" t="s">
        <v>64</v>
      </c>
      <c r="C34" s="191" t="s">
        <v>65</v>
      </c>
      <c r="D34" s="192"/>
      <c r="E34" s="193"/>
      <c r="F34" s="194"/>
      <c r="G34" s="195">
        <f>SUBTOTAL(9,G35:G47)</f>
        <v>0</v>
      </c>
      <c r="H34" s="193"/>
      <c r="I34" s="195"/>
      <c r="J34" s="193"/>
      <c r="K34" s="195"/>
      <c r="L34" s="196"/>
    </row>
    <row r="35" spans="1:12" s="179" customFormat="1" ht="56.25">
      <c r="A35" s="177">
        <f>MAX(A32:A34)+1</f>
        <v>19</v>
      </c>
      <c r="B35" s="185">
        <v>917212</v>
      </c>
      <c r="C35" s="174" t="s">
        <v>112</v>
      </c>
      <c r="D35" s="185" t="s">
        <v>15</v>
      </c>
      <c r="E35" s="184">
        <f>11*3</f>
        <v>33</v>
      </c>
      <c r="F35" s="178"/>
      <c r="G35" s="186">
        <f>ROUND(E35*F35,2)</f>
        <v>0</v>
      </c>
      <c r="H35" s="180"/>
      <c r="I35" s="181">
        <f>ROUND(E35*H35,3)</f>
        <v>0</v>
      </c>
      <c r="J35" s="180"/>
      <c r="K35" s="182"/>
      <c r="L35" s="188" t="s">
        <v>116</v>
      </c>
    </row>
    <row r="36" spans="1:12" s="179" customFormat="1" ht="78.75">
      <c r="A36" s="177">
        <f t="shared" ref="A36:A45" si="19">MAX(A34:A35)+1</f>
        <v>20</v>
      </c>
      <c r="B36" s="185">
        <v>917224</v>
      </c>
      <c r="C36" s="174" t="s">
        <v>113</v>
      </c>
      <c r="D36" s="185" t="s">
        <v>15</v>
      </c>
      <c r="E36" s="184">
        <f>5.3+3.6+4.4+5.2+4.1+4.9+3.1+4.4+4.5+5.7+3.4+5.5+4.7+4.4+15.5+22.3+14.5+22.3+3.6+10.5+4+4.4+5.6+6.1</f>
        <v>172</v>
      </c>
      <c r="F36" s="178"/>
      <c r="G36" s="186">
        <f>ROUND(E36*F36,2)</f>
        <v>0</v>
      </c>
      <c r="H36" s="180"/>
      <c r="I36" s="181">
        <f>ROUND(E36*H36,3)</f>
        <v>0</v>
      </c>
      <c r="J36" s="180"/>
      <c r="K36" s="182"/>
      <c r="L36" s="188" t="s">
        <v>115</v>
      </c>
    </row>
    <row r="37" spans="1:12" s="179" customFormat="1" ht="67.5">
      <c r="A37" s="177">
        <f t="shared" si="19"/>
        <v>21</v>
      </c>
      <c r="B37" s="185">
        <v>917224</v>
      </c>
      <c r="C37" s="174" t="s">
        <v>111</v>
      </c>
      <c r="D37" s="185" t="s">
        <v>15</v>
      </c>
      <c r="E37" s="184">
        <f>313+317+25+25+18+5*20</f>
        <v>798</v>
      </c>
      <c r="F37" s="178"/>
      <c r="G37" s="186">
        <f>ROUND(E37*F37,2)</f>
        <v>0</v>
      </c>
      <c r="H37" s="180"/>
      <c r="I37" s="181">
        <f>ROUND(E37*H37,3)</f>
        <v>0</v>
      </c>
      <c r="J37" s="180"/>
      <c r="K37" s="182"/>
      <c r="L37" s="188" t="s">
        <v>114</v>
      </c>
    </row>
    <row r="38" spans="1:12" s="179" customFormat="1" ht="22.5">
      <c r="A38" s="177">
        <f t="shared" si="19"/>
        <v>22</v>
      </c>
      <c r="B38" s="185">
        <v>93818</v>
      </c>
      <c r="C38" s="174" t="s">
        <v>73</v>
      </c>
      <c r="D38" s="185" t="s">
        <v>14</v>
      </c>
      <c r="E38" s="184">
        <f>E28</f>
        <v>2140</v>
      </c>
      <c r="F38" s="178"/>
      <c r="G38" s="186">
        <f>ROUND(E38*F38,2)</f>
        <v>0</v>
      </c>
      <c r="H38" s="180"/>
      <c r="I38" s="181">
        <f>ROUND(E38*H38,3)</f>
        <v>0</v>
      </c>
      <c r="J38" s="180"/>
      <c r="K38" s="182"/>
      <c r="L38" s="183" t="s">
        <v>74</v>
      </c>
    </row>
    <row r="39" spans="1:12" s="179" customFormat="1" ht="80.25" customHeight="1">
      <c r="A39" s="177">
        <f t="shared" si="19"/>
        <v>23</v>
      </c>
      <c r="B39" s="185">
        <v>919113</v>
      </c>
      <c r="C39" s="174" t="s">
        <v>86</v>
      </c>
      <c r="D39" s="185" t="s">
        <v>15</v>
      </c>
      <c r="E39" s="184">
        <v>20</v>
      </c>
      <c r="F39" s="178"/>
      <c r="G39" s="186">
        <f>ROUND(E39*F39,2)</f>
        <v>0</v>
      </c>
      <c r="H39" s="180"/>
      <c r="I39" s="181">
        <f>ROUND(E39*H39,3)</f>
        <v>0</v>
      </c>
      <c r="J39" s="180"/>
      <c r="K39" s="182"/>
      <c r="L39" s="188" t="s">
        <v>87</v>
      </c>
    </row>
    <row r="40" spans="1:12" s="179" customFormat="1" ht="73.5" customHeight="1">
      <c r="A40" s="177">
        <f t="shared" si="19"/>
        <v>24</v>
      </c>
      <c r="B40" s="185">
        <v>914162</v>
      </c>
      <c r="C40" s="174" t="s">
        <v>88</v>
      </c>
      <c r="D40" s="185" t="s">
        <v>19</v>
      </c>
      <c r="E40" s="184">
        <v>7</v>
      </c>
      <c r="F40" s="178"/>
      <c r="G40" s="198">
        <f t="shared" ref="G40:G45" si="20">ROUND(E40*F40,2)</f>
        <v>0</v>
      </c>
      <c r="H40" s="180"/>
      <c r="I40" s="181">
        <f t="shared" ref="I40:I45" si="21">ROUND(E40*H40,3)</f>
        <v>0</v>
      </c>
      <c r="J40" s="180"/>
      <c r="K40" s="182"/>
      <c r="L40" s="183" t="s">
        <v>117</v>
      </c>
    </row>
    <row r="41" spans="1:12" s="179" customFormat="1" ht="32.450000000000003" customHeight="1">
      <c r="A41" s="177">
        <f t="shared" si="19"/>
        <v>25</v>
      </c>
      <c r="B41" s="185">
        <v>914163</v>
      </c>
      <c r="C41" s="174" t="s">
        <v>89</v>
      </c>
      <c r="D41" s="185" t="s">
        <v>19</v>
      </c>
      <c r="E41" s="184">
        <v>9</v>
      </c>
      <c r="F41" s="178"/>
      <c r="G41" s="198">
        <f t="shared" si="20"/>
        <v>0</v>
      </c>
      <c r="H41" s="180"/>
      <c r="I41" s="181">
        <f t="shared" si="21"/>
        <v>0</v>
      </c>
      <c r="J41" s="180"/>
      <c r="K41" s="182"/>
      <c r="L41" s="183" t="s">
        <v>90</v>
      </c>
    </row>
    <row r="42" spans="1:12" s="179" customFormat="1" ht="48" customHeight="1">
      <c r="A42" s="177">
        <f t="shared" si="19"/>
        <v>26</v>
      </c>
      <c r="B42" s="185">
        <v>914169</v>
      </c>
      <c r="C42" s="174" t="s">
        <v>91</v>
      </c>
      <c r="D42" s="185" t="s">
        <v>92</v>
      </c>
      <c r="E42" s="184">
        <f>5*30</f>
        <v>150</v>
      </c>
      <c r="F42" s="178"/>
      <c r="G42" s="198">
        <f t="shared" si="20"/>
        <v>0</v>
      </c>
      <c r="H42" s="180"/>
      <c r="I42" s="181">
        <f t="shared" si="21"/>
        <v>0</v>
      </c>
      <c r="J42" s="180"/>
      <c r="K42" s="182"/>
      <c r="L42" s="183" t="s">
        <v>118</v>
      </c>
    </row>
    <row r="43" spans="1:12" s="179" customFormat="1" ht="60.6" customHeight="1">
      <c r="A43" s="177">
        <f t="shared" si="19"/>
        <v>27</v>
      </c>
      <c r="B43" s="185">
        <v>914942</v>
      </c>
      <c r="C43" s="174" t="s">
        <v>93</v>
      </c>
      <c r="D43" s="185" t="s">
        <v>19</v>
      </c>
      <c r="E43" s="184">
        <v>6</v>
      </c>
      <c r="F43" s="178"/>
      <c r="G43" s="198">
        <f t="shared" si="20"/>
        <v>0</v>
      </c>
      <c r="H43" s="180"/>
      <c r="I43" s="181">
        <f t="shared" si="21"/>
        <v>0</v>
      </c>
      <c r="J43" s="180"/>
      <c r="K43" s="182"/>
      <c r="L43" s="183" t="s">
        <v>94</v>
      </c>
    </row>
    <row r="44" spans="1:12" s="179" customFormat="1" ht="60.6" customHeight="1">
      <c r="A44" s="177">
        <f t="shared" si="19"/>
        <v>28</v>
      </c>
      <c r="B44" s="185">
        <v>914943</v>
      </c>
      <c r="C44" s="174" t="s">
        <v>95</v>
      </c>
      <c r="D44" s="185" t="s">
        <v>19</v>
      </c>
      <c r="E44" s="184">
        <v>7</v>
      </c>
      <c r="F44" s="178"/>
      <c r="G44" s="198">
        <f t="shared" si="20"/>
        <v>0</v>
      </c>
      <c r="H44" s="180"/>
      <c r="I44" s="181">
        <f t="shared" si="21"/>
        <v>0</v>
      </c>
      <c r="J44" s="180"/>
      <c r="K44" s="182"/>
      <c r="L44" s="183" t="s">
        <v>90</v>
      </c>
    </row>
    <row r="45" spans="1:12" s="179" customFormat="1" ht="60.6" customHeight="1">
      <c r="A45" s="177">
        <f t="shared" si="19"/>
        <v>29</v>
      </c>
      <c r="B45" s="185">
        <v>914949</v>
      </c>
      <c r="C45" s="174" t="s">
        <v>96</v>
      </c>
      <c r="D45" s="185" t="s">
        <v>92</v>
      </c>
      <c r="E45" s="184">
        <f>5*30</f>
        <v>150</v>
      </c>
      <c r="F45" s="178"/>
      <c r="G45" s="198">
        <f t="shared" si="20"/>
        <v>0</v>
      </c>
      <c r="H45" s="180"/>
      <c r="I45" s="181">
        <f t="shared" si="21"/>
        <v>0</v>
      </c>
      <c r="J45" s="180"/>
      <c r="K45" s="182"/>
      <c r="L45" s="183" t="s">
        <v>90</v>
      </c>
    </row>
    <row r="46" spans="1:12" s="179" customFormat="1" ht="60.6" customHeight="1">
      <c r="A46" s="177">
        <f t="shared" ref="A46" si="22">MAX(A44:A45)+1</f>
        <v>30</v>
      </c>
      <c r="B46" s="185">
        <v>93542</v>
      </c>
      <c r="C46" s="174" t="s">
        <v>122</v>
      </c>
      <c r="D46" s="185" t="s">
        <v>15</v>
      </c>
      <c r="E46" s="184">
        <f>4+3.5</f>
        <v>7.5</v>
      </c>
      <c r="F46" s="178"/>
      <c r="G46" s="198">
        <f t="shared" ref="G46" si="23">ROUND(E46*F46,2)</f>
        <v>0</v>
      </c>
      <c r="H46" s="180"/>
      <c r="I46" s="181">
        <f t="shared" ref="I46" si="24">ROUND(E46*H46,3)</f>
        <v>0</v>
      </c>
      <c r="J46" s="180"/>
      <c r="K46" s="182"/>
      <c r="L46" s="183" t="s">
        <v>90</v>
      </c>
    </row>
    <row r="47" spans="1:12" s="179" customFormat="1" ht="60.6" customHeight="1">
      <c r="A47" s="177">
        <f t="shared" ref="A47" si="25">MAX(A45:A46)+1</f>
        <v>31</v>
      </c>
      <c r="B47" s="185">
        <v>96651</v>
      </c>
      <c r="C47" s="174" t="s">
        <v>126</v>
      </c>
      <c r="D47" s="185" t="s">
        <v>15</v>
      </c>
      <c r="E47" s="184">
        <f>4.5+4.2</f>
        <v>8.6999999999999993</v>
      </c>
      <c r="F47" s="178"/>
      <c r="G47" s="198">
        <f>ROUND(E47*F47,2)</f>
        <v>0</v>
      </c>
      <c r="H47" s="180"/>
      <c r="I47" s="181">
        <f t="shared" ref="I47" si="26">ROUND(E47*H47,3)</f>
        <v>0</v>
      </c>
      <c r="J47" s="180"/>
      <c r="K47" s="182"/>
      <c r="L47" s="188" t="s">
        <v>127</v>
      </c>
    </row>
    <row r="48" spans="1:12" s="49" customFormat="1" ht="11.25">
      <c r="A48" s="36"/>
      <c r="B48" s="37"/>
      <c r="C48" s="37"/>
      <c r="D48" s="38"/>
      <c r="E48" s="36"/>
      <c r="F48" s="36"/>
      <c r="G48" s="39"/>
      <c r="H48" s="40"/>
      <c r="I48" s="41"/>
      <c r="J48" s="39"/>
      <c r="K48" s="41"/>
      <c r="L48" s="39"/>
    </row>
    <row r="49" spans="1:12" s="49" customFormat="1" ht="12">
      <c r="A49" s="42"/>
      <c r="B49" s="43"/>
      <c r="C49" s="44" t="s">
        <v>22</v>
      </c>
      <c r="D49" s="45"/>
      <c r="E49" s="46"/>
      <c r="F49" s="47"/>
      <c r="G49" s="47"/>
      <c r="H49" s="48"/>
    </row>
    <row r="50" spans="1:12" s="49" customFormat="1" ht="12">
      <c r="A50" s="42"/>
      <c r="B50" s="43"/>
      <c r="C50" s="44" t="s">
        <v>23</v>
      </c>
      <c r="D50" s="45"/>
      <c r="E50" s="46"/>
      <c r="F50" s="47"/>
      <c r="G50" s="47"/>
      <c r="H50" s="48"/>
    </row>
    <row r="51" spans="1:12" s="49" customFormat="1" ht="12">
      <c r="A51" s="42"/>
      <c r="B51" s="43"/>
      <c r="C51" s="44" t="s">
        <v>58</v>
      </c>
      <c r="D51" s="45"/>
      <c r="E51" s="46"/>
      <c r="F51" s="47"/>
      <c r="G51" s="47"/>
      <c r="H51" s="48"/>
    </row>
    <row r="52" spans="1:12" s="50" customFormat="1" ht="12.75">
      <c r="A52" s="42"/>
      <c r="B52" s="43"/>
      <c r="C52" s="44" t="s">
        <v>24</v>
      </c>
      <c r="D52" s="45"/>
      <c r="E52" s="46"/>
      <c r="F52" s="47"/>
      <c r="G52" s="47"/>
      <c r="H52" s="48"/>
      <c r="I52" s="49"/>
      <c r="J52" s="49"/>
      <c r="K52" s="49"/>
      <c r="L52" s="49"/>
    </row>
    <row r="53" spans="1:12" s="53" customFormat="1" ht="29.25" customHeight="1">
      <c r="A53" s="50"/>
      <c r="B53" s="50"/>
      <c r="C53" s="50"/>
      <c r="D53" s="50"/>
      <c r="E53" s="50"/>
      <c r="F53" s="50"/>
      <c r="G53" s="51"/>
      <c r="H53" s="50"/>
      <c r="I53" s="52"/>
      <c r="J53" s="52"/>
      <c r="K53" s="52"/>
      <c r="L53" s="52"/>
    </row>
    <row r="54" spans="1:12" ht="24.6" customHeight="1">
      <c r="A54" s="235" t="s">
        <v>25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</row>
  </sheetData>
  <mergeCells count="1">
    <mergeCell ref="A54:L54"/>
  </mergeCells>
  <conditionalFormatting sqref="F14:G14 F27:G27 F25:G25">
    <cfRule type="cellIs" dxfId="75" priority="254" stopIfTrue="1" operator="equal">
      <formula>0</formula>
    </cfRule>
  </conditionalFormatting>
  <conditionalFormatting sqref="G38">
    <cfRule type="cellIs" dxfId="74" priority="159" stopIfTrue="1" operator="equal">
      <formula>0</formula>
    </cfRule>
  </conditionalFormatting>
  <conditionalFormatting sqref="G38">
    <cfRule type="cellIs" dxfId="73" priority="158" stopIfTrue="1" operator="equal">
      <formula>0</formula>
    </cfRule>
  </conditionalFormatting>
  <conditionalFormatting sqref="F38">
    <cfRule type="cellIs" dxfId="72" priority="157" stopIfTrue="1" operator="equal">
      <formula>0</formula>
    </cfRule>
  </conditionalFormatting>
  <conditionalFormatting sqref="F38">
    <cfRule type="cellIs" dxfId="71" priority="156" stopIfTrue="1" operator="equal">
      <formula>0</formula>
    </cfRule>
  </conditionalFormatting>
  <conditionalFormatting sqref="F26:G26">
    <cfRule type="cellIs" dxfId="70" priority="88" stopIfTrue="1" operator="equal">
      <formula>0</formula>
    </cfRule>
  </conditionalFormatting>
  <conditionalFormatting sqref="F28:G28">
    <cfRule type="cellIs" dxfId="69" priority="73" stopIfTrue="1" operator="equal">
      <formula>0</formula>
    </cfRule>
  </conditionalFormatting>
  <conditionalFormatting sqref="F13:G13">
    <cfRule type="cellIs" dxfId="68" priority="72" stopIfTrue="1" operator="equal">
      <formula>0</formula>
    </cfRule>
  </conditionalFormatting>
  <conditionalFormatting sqref="F22:G22">
    <cfRule type="cellIs" dxfId="67" priority="71" stopIfTrue="1" operator="equal">
      <formula>0</formula>
    </cfRule>
  </conditionalFormatting>
  <conditionalFormatting sqref="F22">
    <cfRule type="cellIs" dxfId="66" priority="70" stopIfTrue="1" operator="equal">
      <formula>0</formula>
    </cfRule>
  </conditionalFormatting>
  <conditionalFormatting sqref="G22">
    <cfRule type="cellIs" dxfId="65" priority="69" stopIfTrue="1" operator="equal">
      <formula>0</formula>
    </cfRule>
  </conditionalFormatting>
  <conditionalFormatting sqref="G39">
    <cfRule type="cellIs" dxfId="64" priority="68" stopIfTrue="1" operator="equal">
      <formula>0</formula>
    </cfRule>
  </conditionalFormatting>
  <conditionalFormatting sqref="G39">
    <cfRule type="cellIs" dxfId="63" priority="67" stopIfTrue="1" operator="equal">
      <formula>0</formula>
    </cfRule>
  </conditionalFormatting>
  <conditionalFormatting sqref="F39">
    <cfRule type="cellIs" dxfId="62" priority="66" stopIfTrue="1" operator="equal">
      <formula>0</formula>
    </cfRule>
  </conditionalFormatting>
  <conditionalFormatting sqref="F39">
    <cfRule type="cellIs" dxfId="61" priority="65" stopIfTrue="1" operator="equal">
      <formula>0</formula>
    </cfRule>
  </conditionalFormatting>
  <conditionalFormatting sqref="F40">
    <cfRule type="cellIs" dxfId="60" priority="64" stopIfTrue="1" operator="equal">
      <formula>0</formula>
    </cfRule>
  </conditionalFormatting>
  <conditionalFormatting sqref="F40">
    <cfRule type="cellIs" dxfId="59" priority="63" stopIfTrue="1" operator="equal">
      <formula>0</formula>
    </cfRule>
  </conditionalFormatting>
  <conditionalFormatting sqref="F41">
    <cfRule type="cellIs" dxfId="58" priority="62" stopIfTrue="1" operator="equal">
      <formula>0</formula>
    </cfRule>
  </conditionalFormatting>
  <conditionalFormatting sqref="F41">
    <cfRule type="cellIs" dxfId="57" priority="61" stopIfTrue="1" operator="equal">
      <formula>0</formula>
    </cfRule>
  </conditionalFormatting>
  <conditionalFormatting sqref="G40:G41">
    <cfRule type="cellIs" dxfId="56" priority="60" stopIfTrue="1" operator="equal">
      <formula>0</formula>
    </cfRule>
  </conditionalFormatting>
  <conditionalFormatting sqref="F42">
    <cfRule type="cellIs" dxfId="55" priority="59" stopIfTrue="1" operator="equal">
      <formula>0</formula>
    </cfRule>
  </conditionalFormatting>
  <conditionalFormatting sqref="F42">
    <cfRule type="cellIs" dxfId="54" priority="58" stopIfTrue="1" operator="equal">
      <formula>0</formula>
    </cfRule>
  </conditionalFormatting>
  <conditionalFormatting sqref="G42">
    <cfRule type="cellIs" dxfId="53" priority="57" stopIfTrue="1" operator="equal">
      <formula>0</formula>
    </cfRule>
  </conditionalFormatting>
  <conditionalFormatting sqref="F43">
    <cfRule type="cellIs" dxfId="52" priority="56" stopIfTrue="1" operator="equal">
      <formula>0</formula>
    </cfRule>
  </conditionalFormatting>
  <conditionalFormatting sqref="F43">
    <cfRule type="cellIs" dxfId="51" priority="55" stopIfTrue="1" operator="equal">
      <formula>0</formula>
    </cfRule>
  </conditionalFormatting>
  <conditionalFormatting sqref="G43">
    <cfRule type="cellIs" dxfId="50" priority="54" stopIfTrue="1" operator="equal">
      <formula>0</formula>
    </cfRule>
  </conditionalFormatting>
  <conditionalFormatting sqref="F44">
    <cfRule type="cellIs" dxfId="49" priority="53" stopIfTrue="1" operator="equal">
      <formula>0</formula>
    </cfRule>
  </conditionalFormatting>
  <conditionalFormatting sqref="F44">
    <cfRule type="cellIs" dxfId="48" priority="52" stopIfTrue="1" operator="equal">
      <formula>0</formula>
    </cfRule>
  </conditionalFormatting>
  <conditionalFormatting sqref="G44">
    <cfRule type="cellIs" dxfId="47" priority="51" stopIfTrue="1" operator="equal">
      <formula>0</formula>
    </cfRule>
  </conditionalFormatting>
  <conditionalFormatting sqref="F45">
    <cfRule type="cellIs" dxfId="46" priority="50" stopIfTrue="1" operator="equal">
      <formula>0</formula>
    </cfRule>
  </conditionalFormatting>
  <conditionalFormatting sqref="F45">
    <cfRule type="cellIs" dxfId="45" priority="49" stopIfTrue="1" operator="equal">
      <formula>0</formula>
    </cfRule>
  </conditionalFormatting>
  <conditionalFormatting sqref="G45">
    <cfRule type="cellIs" dxfId="44" priority="48" stopIfTrue="1" operator="equal">
      <formula>0</formula>
    </cfRule>
  </conditionalFormatting>
  <conditionalFormatting sqref="F23:G23">
    <cfRule type="cellIs" dxfId="43" priority="47" stopIfTrue="1" operator="equal">
      <formula>0</formula>
    </cfRule>
  </conditionalFormatting>
  <conditionalFormatting sqref="F23">
    <cfRule type="cellIs" dxfId="42" priority="46" stopIfTrue="1" operator="equal">
      <formula>0</formula>
    </cfRule>
  </conditionalFormatting>
  <conditionalFormatting sqref="G23">
    <cfRule type="cellIs" dxfId="41" priority="45" stopIfTrue="1" operator="equal">
      <formula>0</formula>
    </cfRule>
  </conditionalFormatting>
  <conditionalFormatting sqref="F24:G24">
    <cfRule type="cellIs" dxfId="40" priority="44" stopIfTrue="1" operator="equal">
      <formula>0</formula>
    </cfRule>
  </conditionalFormatting>
  <conditionalFormatting sqref="F24">
    <cfRule type="cellIs" dxfId="39" priority="43" stopIfTrue="1" operator="equal">
      <formula>0</formula>
    </cfRule>
  </conditionalFormatting>
  <conditionalFormatting sqref="G24">
    <cfRule type="cellIs" dxfId="38" priority="42" stopIfTrue="1" operator="equal">
      <formula>0</formula>
    </cfRule>
  </conditionalFormatting>
  <conditionalFormatting sqref="F29:G29">
    <cfRule type="cellIs" dxfId="37" priority="41" stopIfTrue="1" operator="equal">
      <formula>0</formula>
    </cfRule>
  </conditionalFormatting>
  <conditionalFormatting sqref="F31:G31">
    <cfRule type="cellIs" dxfId="36" priority="40" stopIfTrue="1" operator="equal">
      <formula>0</formula>
    </cfRule>
  </conditionalFormatting>
  <conditionalFormatting sqref="G37">
    <cfRule type="cellIs" dxfId="35" priority="38" stopIfTrue="1" operator="equal">
      <formula>0</formula>
    </cfRule>
  </conditionalFormatting>
  <conditionalFormatting sqref="G37">
    <cfRule type="cellIs" dxfId="34" priority="37" stopIfTrue="1" operator="equal">
      <formula>0</formula>
    </cfRule>
  </conditionalFormatting>
  <conditionalFormatting sqref="F37">
    <cfRule type="cellIs" dxfId="33" priority="36" stopIfTrue="1" operator="equal">
      <formula>0</formula>
    </cfRule>
  </conditionalFormatting>
  <conditionalFormatting sqref="F37">
    <cfRule type="cellIs" dxfId="32" priority="35" stopIfTrue="1" operator="equal">
      <formula>0</formula>
    </cfRule>
  </conditionalFormatting>
  <conditionalFormatting sqref="G36">
    <cfRule type="cellIs" dxfId="31" priority="34" stopIfTrue="1" operator="equal">
      <formula>0</formula>
    </cfRule>
  </conditionalFormatting>
  <conditionalFormatting sqref="G36">
    <cfRule type="cellIs" dxfId="30" priority="33" stopIfTrue="1" operator="equal">
      <formula>0</formula>
    </cfRule>
  </conditionalFormatting>
  <conditionalFormatting sqref="F36">
    <cfRule type="cellIs" dxfId="29" priority="32" stopIfTrue="1" operator="equal">
      <formula>0</formula>
    </cfRule>
  </conditionalFormatting>
  <conditionalFormatting sqref="F36">
    <cfRule type="cellIs" dxfId="28" priority="31" stopIfTrue="1" operator="equal">
      <formula>0</formula>
    </cfRule>
  </conditionalFormatting>
  <conditionalFormatting sqref="G35">
    <cfRule type="cellIs" dxfId="27" priority="30" stopIfTrue="1" operator="equal">
      <formula>0</formula>
    </cfRule>
  </conditionalFormatting>
  <conditionalFormatting sqref="G35">
    <cfRule type="cellIs" dxfId="26" priority="29" stopIfTrue="1" operator="equal">
      <formula>0</formula>
    </cfRule>
  </conditionalFormatting>
  <conditionalFormatting sqref="F35">
    <cfRule type="cellIs" dxfId="25" priority="28" stopIfTrue="1" operator="equal">
      <formula>0</formula>
    </cfRule>
  </conditionalFormatting>
  <conditionalFormatting sqref="F35">
    <cfRule type="cellIs" dxfId="24" priority="27" stopIfTrue="1" operator="equal">
      <formula>0</formula>
    </cfRule>
  </conditionalFormatting>
  <conditionalFormatting sqref="G33">
    <cfRule type="cellIs" dxfId="23" priority="26" stopIfTrue="1" operator="equal">
      <formula>0</formula>
    </cfRule>
  </conditionalFormatting>
  <conditionalFormatting sqref="G33">
    <cfRule type="cellIs" dxfId="22" priority="25" stopIfTrue="1" operator="equal">
      <formula>0</formula>
    </cfRule>
  </conditionalFormatting>
  <conditionalFormatting sqref="F33">
    <cfRule type="cellIs" dxfId="21" priority="24" stopIfTrue="1" operator="equal">
      <formula>0</formula>
    </cfRule>
  </conditionalFormatting>
  <conditionalFormatting sqref="F33">
    <cfRule type="cellIs" dxfId="20" priority="23" stopIfTrue="1" operator="equal">
      <formula>0</formula>
    </cfRule>
  </conditionalFormatting>
  <conditionalFormatting sqref="F46">
    <cfRule type="cellIs" dxfId="19" priority="22" stopIfTrue="1" operator="equal">
      <formula>0</formula>
    </cfRule>
  </conditionalFormatting>
  <conditionalFormatting sqref="F46">
    <cfRule type="cellIs" dxfId="18" priority="21" stopIfTrue="1" operator="equal">
      <formula>0</formula>
    </cfRule>
  </conditionalFormatting>
  <conditionalFormatting sqref="G46">
    <cfRule type="cellIs" dxfId="17" priority="20" stopIfTrue="1" operator="equal">
      <formula>0</formula>
    </cfRule>
  </conditionalFormatting>
  <conditionalFormatting sqref="F20:G20">
    <cfRule type="cellIs" dxfId="16" priority="19" stopIfTrue="1" operator="equal">
      <formula>0</formula>
    </cfRule>
  </conditionalFormatting>
  <conditionalFormatting sqref="F20">
    <cfRule type="cellIs" dxfId="15" priority="18" stopIfTrue="1" operator="equal">
      <formula>0</formula>
    </cfRule>
  </conditionalFormatting>
  <conditionalFormatting sqref="G20">
    <cfRule type="cellIs" dxfId="14" priority="17" stopIfTrue="1" operator="equal">
      <formula>0</formula>
    </cfRule>
  </conditionalFormatting>
  <conditionalFormatting sqref="F47">
    <cfRule type="cellIs" dxfId="13" priority="16" stopIfTrue="1" operator="equal">
      <formula>0</formula>
    </cfRule>
  </conditionalFormatting>
  <conditionalFormatting sqref="F47">
    <cfRule type="cellIs" dxfId="12" priority="15" stopIfTrue="1" operator="equal">
      <formula>0</formula>
    </cfRule>
  </conditionalFormatting>
  <conditionalFormatting sqref="G47">
    <cfRule type="cellIs" dxfId="11" priority="14" stopIfTrue="1" operator="equal">
      <formula>0</formula>
    </cfRule>
  </conditionalFormatting>
  <conditionalFormatting sqref="F19:G19">
    <cfRule type="cellIs" dxfId="10" priority="13" stopIfTrue="1" operator="equal">
      <formula>0</formula>
    </cfRule>
  </conditionalFormatting>
  <conditionalFormatting sqref="F19">
    <cfRule type="cellIs" dxfId="9" priority="12" stopIfTrue="1" operator="equal">
      <formula>0</formula>
    </cfRule>
  </conditionalFormatting>
  <conditionalFormatting sqref="G19">
    <cfRule type="cellIs" dxfId="8" priority="11" stopIfTrue="1" operator="equal">
      <formula>0</formula>
    </cfRule>
  </conditionalFormatting>
  <conditionalFormatting sqref="F30:G30">
    <cfRule type="cellIs" dxfId="7" priority="10" stopIfTrue="1" operator="equal">
      <formula>0</formula>
    </cfRule>
  </conditionalFormatting>
  <conditionalFormatting sqref="F15:G15">
    <cfRule type="cellIs" dxfId="6" priority="9" stopIfTrue="1" operator="equal">
      <formula>0</formula>
    </cfRule>
  </conditionalFormatting>
  <conditionalFormatting sqref="F16:G16">
    <cfRule type="cellIs" dxfId="5" priority="8" stopIfTrue="1" operator="equal">
      <formula>0</formula>
    </cfRule>
  </conditionalFormatting>
  <conditionalFormatting sqref="F11">
    <cfRule type="cellIs" dxfId="4" priority="4" stopIfTrue="1" operator="equal">
      <formula>0</formula>
    </cfRule>
  </conditionalFormatting>
  <conditionalFormatting sqref="G11">
    <cfRule type="cellIs" dxfId="3" priority="6" stopIfTrue="1" operator="equal">
      <formula>0</formula>
    </cfRule>
  </conditionalFormatting>
  <conditionalFormatting sqref="G18">
    <cfRule type="cellIs" dxfId="2" priority="1" stopIfTrue="1" operator="equal">
      <formula>0</formula>
    </cfRule>
  </conditionalFormatting>
  <conditionalFormatting sqref="F18:G18">
    <cfRule type="cellIs" dxfId="1" priority="3" stopIfTrue="1" operator="equal">
      <formula>0</formula>
    </cfRule>
  </conditionalFormatting>
  <conditionalFormatting sqref="F18">
    <cfRule type="cellIs" dxfId="0" priority="2" stopIfTrue="1" operator="equal">
      <formula>0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56" fitToHeight="0" orientation="portrait" blackAndWhite="1" horizontalDpi="300" r:id="rId1"/>
  <headerFooter alignWithMargins="0">
    <oddFooter>&amp;RStrana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Souhrn</vt:lpstr>
      <vt:lpstr>VON</vt:lpstr>
      <vt:lpstr>SO_101</vt:lpstr>
      <vt:lpstr>SO_101!Názvy_tisku</vt:lpstr>
      <vt:lpstr>VON!Názvy_tisku</vt:lpstr>
      <vt:lpstr>SO_101!Oblast_tisku</vt:lpstr>
      <vt:lpstr>Souhrn!Oblast_tisku</vt:lpstr>
      <vt:lpstr>VON!Oblast_tisku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Vorálková Jana</dc:creator>
  <cp:lastModifiedBy>Tomas</cp:lastModifiedBy>
  <cp:lastPrinted>2016-07-04T14:27:01Z</cp:lastPrinted>
  <dcterms:created xsi:type="dcterms:W3CDTF">2009-11-02T14:21:31Z</dcterms:created>
  <dcterms:modified xsi:type="dcterms:W3CDTF">2018-06-29T13:35:21Z</dcterms:modified>
</cp:coreProperties>
</file>